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840" windowHeight="1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<sst xmlns="http://schemas.openxmlformats.org/spreadsheetml/2006/main" count="108" uniqueCount="81">
  <si>
    <t>indicated column.</t>
  </si>
  <si>
    <r>
      <t>NOTE:</t>
    </r>
    <r>
      <rPr>
        <sz val="12"/>
        <rFont val="Times New Roman"/>
        <family val="0"/>
      </rPr>
      <t xml:space="preserve"> For installation </t>
    </r>
  </si>
  <si>
    <t>instructions please refer to the</t>
  </si>
  <si>
    <t xml:space="preserve">system specification sheets posted </t>
  </si>
  <si>
    <t>on our website. Training videos</t>
  </si>
  <si>
    <t>WP-40</t>
  </si>
  <si>
    <t>WP-25</t>
  </si>
  <si>
    <t>WP-10</t>
  </si>
  <si>
    <t>San Diego,  Ca 92102</t>
  </si>
  <si>
    <t>800-250-4519</t>
  </si>
  <si>
    <t>Fax (619) 262-8606</t>
  </si>
  <si>
    <t>sq.ft./roll</t>
  </si>
  <si>
    <t>WP-82 Low-Odor Modifier</t>
  </si>
  <si>
    <t>SC-35X WB Stain</t>
  </si>
  <si>
    <t>EC-32 Clear Epoxy</t>
  </si>
  <si>
    <t xml:space="preserve">Slurry Coat </t>
  </si>
  <si>
    <t>TC-4 Fine Texture Cement</t>
  </si>
  <si>
    <t>box</t>
  </si>
  <si>
    <t>Product</t>
  </si>
  <si>
    <t xml:space="preserve">  ALX Interior Material Template</t>
  </si>
  <si>
    <t>Description</t>
  </si>
  <si>
    <t>Job</t>
  </si>
  <si>
    <t>(sq.ft.)</t>
  </si>
  <si>
    <t>(per sq. ft.)</t>
  </si>
  <si>
    <t xml:space="preserve">Material </t>
  </si>
  <si>
    <t>Needed</t>
  </si>
  <si>
    <t xml:space="preserve"> sq.ft./gal</t>
  </si>
  <si>
    <t xml:space="preserve"> sq.ft./bag</t>
  </si>
  <si>
    <t>Cost</t>
  </si>
  <si>
    <t xml:space="preserve">Coverage will   </t>
  </si>
  <si>
    <t xml:space="preserve">                 vary</t>
  </si>
  <si>
    <t xml:space="preserve"> sq.ft./piece</t>
  </si>
  <si>
    <t>are also available on our website.</t>
  </si>
  <si>
    <r>
      <t xml:space="preserve">      </t>
    </r>
    <r>
      <rPr>
        <b/>
        <sz val="9"/>
        <rFont val="Times New Roman"/>
        <family val="0"/>
      </rPr>
      <t xml:space="preserve">                                                                            </t>
    </r>
    <r>
      <rPr>
        <sz val="12"/>
        <rFont val="Times New Roman"/>
        <family val="0"/>
      </rPr>
      <t>1. Quantities and prices are based on single bag/single gallon units. (Unless otherwise stated).                                                               2. Coating accessories are not figured into this quote.                                                                 3. Contact your local distributor for a price quote, specification sheets and/or dvds.                                      4. We do not guarantee coverages, please allow additional material for waste.                                                 5. All coverage rates should be verified and adjusted and verified.</t>
    </r>
  </si>
  <si>
    <t>sq.ft./box</t>
  </si>
  <si>
    <t>Total Material</t>
  </si>
  <si>
    <t>gallons</t>
  </si>
  <si>
    <t>bags</t>
  </si>
  <si>
    <t>Total Costs</t>
  </si>
  <si>
    <t>Total</t>
  </si>
  <si>
    <t>pieces</t>
  </si>
  <si>
    <t>Template Instructions:</t>
  </si>
  <si>
    <r>
      <t xml:space="preserve">Step 1: </t>
    </r>
    <r>
      <rPr>
        <sz val="12"/>
        <rFont val="Times New Roman"/>
        <family val="0"/>
      </rPr>
      <t>Enter the total square</t>
    </r>
  </si>
  <si>
    <t xml:space="preserve">footage of the project at the </t>
  </si>
  <si>
    <t>for a variety of our systems</t>
  </si>
  <si>
    <t>www.westcoat.com</t>
  </si>
  <si>
    <t>TC-4</t>
  </si>
  <si>
    <t>SC-35X</t>
  </si>
  <si>
    <t>EC-32</t>
  </si>
  <si>
    <t>Please read the complete specification guide before ordering material or beginning the job.</t>
  </si>
  <si>
    <t xml:space="preserve">Step 1: Total Square Footage   </t>
  </si>
  <si>
    <t>Step 2: Cost for</t>
  </si>
  <si>
    <t>Each Product</t>
  </si>
  <si>
    <r>
      <t xml:space="preserve">This Sheet to Be Used as Rough Estimate Only   </t>
    </r>
    <r>
      <rPr>
        <i/>
        <sz val="16"/>
        <rFont val="Times"/>
        <family val="0"/>
      </rPr>
      <t xml:space="preserve"> </t>
    </r>
  </si>
  <si>
    <t>Westcoat Specialty Coating Systems</t>
  </si>
  <si>
    <t>770 Gateway Center Drive</t>
  </si>
  <si>
    <t>Please Round Up When Ordering</t>
  </si>
  <si>
    <t>Rounding is not reflected in above price</t>
  </si>
  <si>
    <t>WP-82 Low-Odor Modifier</t>
  </si>
  <si>
    <t>WP-82</t>
  </si>
  <si>
    <t>bags</t>
  </si>
  <si>
    <t>gallons</t>
  </si>
  <si>
    <t>WP-40 6" Sheet Membrane</t>
  </si>
  <si>
    <t>Finish Coat 1</t>
  </si>
  <si>
    <t>Finish Coat 2</t>
  </si>
  <si>
    <t>Water-Based Stain</t>
  </si>
  <si>
    <t>Sealer</t>
  </si>
  <si>
    <t>rolls</t>
  </si>
  <si>
    <t>Optional</t>
  </si>
  <si>
    <t>WP-10 Staples 5/8"</t>
  </si>
  <si>
    <t>TC-1 Basecoat Cement</t>
  </si>
  <si>
    <t>WP-25 Metal Lath</t>
  </si>
  <si>
    <t>Metal Lath</t>
  </si>
  <si>
    <t>TC-1</t>
  </si>
  <si>
    <t>Sheet Membrane</t>
  </si>
  <si>
    <t>Base Coat 1</t>
  </si>
  <si>
    <t>Base Coat 2</t>
  </si>
  <si>
    <t>bottom of the template.</t>
  </si>
  <si>
    <r>
      <t xml:space="preserve">Step 2: </t>
    </r>
    <r>
      <rPr>
        <sz val="12"/>
        <rFont val="Times New Roman"/>
        <family val="0"/>
      </rPr>
      <t xml:space="preserve">Enter the cost per </t>
    </r>
  </si>
  <si>
    <t>unit (single kit, bag etc.)</t>
  </si>
  <si>
    <t xml:space="preserve">for each product in the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</si>
</sst>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00000"/>
    <numFmt numFmtId="172" formatCode="0.0"/>
    <numFmt numFmtId="173" formatCode="0.000"/>
    <numFmt numFmtId="174" formatCode="_(* #,##0.0_);_(* \(#,##0.0\);_(* &quot;-&quot;?_);_(@_)"/>
    <numFmt numFmtId="175" formatCode="#,##0.0_);\(#,##0.0\)"/>
    <numFmt numFmtId="176" formatCode="_(* #,##0.0_);_(* \(#,##0.0\);_(* &quot;-&quot;?_);_(@_)"/>
    <numFmt numFmtId="177" formatCode="#,##0.0_);\(#,##0.0\)"/>
    <numFmt numFmtId="178" formatCode="0.0"/>
    <numFmt numFmtId="179" formatCode="_(&quot;$&quot;* #,##0.00_);_(&quot;$&quot;* \(#,##0.00\);_(&quot;$&quot;* &quot;-&quot;??_);_(@_)"/>
  </numFmts>
  <fonts count="3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Times"/>
      <family val="0"/>
    </font>
    <font>
      <b/>
      <sz val="12"/>
      <name val="Times"/>
      <family val="0"/>
    </font>
    <font>
      <b/>
      <sz val="9"/>
      <name val="Times"/>
      <family val="0"/>
    </font>
    <font>
      <b/>
      <sz val="12"/>
      <color indexed="10"/>
      <name val="Times"/>
      <family val="0"/>
    </font>
    <font>
      <sz val="9"/>
      <color indexed="10"/>
      <name val="Times"/>
      <family val="0"/>
    </font>
    <font>
      <sz val="36"/>
      <name val="Cooper Blk BT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Verdana"/>
      <family val="0"/>
    </font>
    <font>
      <b/>
      <sz val="12"/>
      <color indexed="8"/>
      <name val="Times"/>
      <family val="0"/>
    </font>
    <font>
      <b/>
      <i/>
      <u val="single"/>
      <sz val="14"/>
      <name val="Times"/>
      <family val="0"/>
    </font>
    <font>
      <sz val="30"/>
      <name val="Akzidenz Grotesk BE BoldCn"/>
      <family val="0"/>
    </font>
    <font>
      <sz val="10"/>
      <name val="Times"/>
      <family val="0"/>
    </font>
    <font>
      <b/>
      <i/>
      <sz val="10"/>
      <name val="Times"/>
      <family val="0"/>
    </font>
    <font>
      <b/>
      <u val="single"/>
      <sz val="10"/>
      <name val="Times"/>
      <family val="0"/>
    </font>
    <font>
      <b/>
      <u val="single"/>
      <sz val="14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b/>
      <i/>
      <sz val="12"/>
      <name val="Times"/>
      <family val="0"/>
    </font>
    <font>
      <b/>
      <sz val="11"/>
      <color indexed="10"/>
      <name val="Times"/>
      <family val="0"/>
    </font>
    <font>
      <sz val="14"/>
      <name val="Times"/>
      <family val="0"/>
    </font>
    <font>
      <sz val="14"/>
      <name val="Geneva"/>
      <family val="0"/>
    </font>
    <font>
      <sz val="14"/>
      <name val="Times New Roman Bold"/>
      <family val="0"/>
    </font>
    <font>
      <sz val="14"/>
      <name val="Times New Roman"/>
      <family val="0"/>
    </font>
    <font>
      <b/>
      <sz val="10"/>
      <name val="Times"/>
      <family val="0"/>
    </font>
    <font>
      <b/>
      <sz val="10"/>
      <color indexed="10"/>
      <name val="Times"/>
      <family val="0"/>
    </font>
    <font>
      <sz val="10"/>
      <name val="Geneva"/>
      <family val="0"/>
    </font>
    <font>
      <b/>
      <sz val="9"/>
      <name val="Times New Roman"/>
      <family val="0"/>
    </font>
    <font>
      <sz val="10"/>
      <color indexed="10"/>
      <name val="Times"/>
      <family val="0"/>
    </font>
    <font>
      <sz val="10"/>
      <color indexed="10"/>
      <name val="Geneva"/>
      <family val="0"/>
    </font>
    <font>
      <b/>
      <i/>
      <u val="single"/>
      <sz val="16"/>
      <name val="Times"/>
      <family val="0"/>
    </font>
    <font>
      <i/>
      <sz val="16"/>
      <name val="Times"/>
      <family val="0"/>
    </font>
    <font>
      <sz val="16"/>
      <name val="Geneva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5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44" fontId="4" fillId="0" borderId="6" xfId="0" applyNumberFormat="1" applyFont="1" applyBorder="1" applyAlignment="1" applyProtection="1">
      <alignment/>
      <protection/>
    </xf>
    <xf numFmtId="0" fontId="1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" xfId="0" applyFont="1" applyBorder="1" applyAlignment="1">
      <alignment/>
    </xf>
    <xf numFmtId="172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172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44" fontId="4" fillId="0" borderId="12" xfId="0" applyNumberFormat="1" applyFont="1" applyBorder="1" applyAlignment="1">
      <alignment/>
    </xf>
    <xf numFmtId="44" fontId="4" fillId="0" borderId="10" xfId="0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44" fontId="4" fillId="0" borderId="7" xfId="0" applyNumberFormat="1" applyFont="1" applyBorder="1" applyAlignment="1">
      <alignment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4" fontId="4" fillId="0" borderId="14" xfId="17" applyFont="1" applyBorder="1" applyAlignment="1" applyProtection="1">
      <alignment/>
      <protection/>
    </xf>
    <xf numFmtId="0" fontId="4" fillId="0" borderId="15" xfId="0" applyFont="1" applyBorder="1" applyAlignment="1">
      <alignment/>
    </xf>
    <xf numFmtId="172" fontId="4" fillId="0" borderId="1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5" fillId="0" borderId="18" xfId="0" applyFont="1" applyBorder="1" applyAlignment="1">
      <alignment horizontal="center"/>
    </xf>
    <xf numFmtId="172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44" fontId="4" fillId="0" borderId="19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2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2" xfId="0" applyFont="1" applyBorder="1" applyAlignment="1">
      <alignment/>
    </xf>
    <xf numFmtId="0" fontId="21" fillId="0" borderId="0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29" fillId="0" borderId="26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29" fillId="0" borderId="27" xfId="0" applyFont="1" applyBorder="1" applyAlignment="1">
      <alignment horizontal="center"/>
    </xf>
    <xf numFmtId="0" fontId="16" fillId="0" borderId="22" xfId="0" applyFont="1" applyBorder="1" applyAlignment="1">
      <alignment horizontal="left"/>
    </xf>
    <xf numFmtId="0" fontId="16" fillId="0" borderId="24" xfId="0" applyFont="1" applyBorder="1" applyAlignment="1">
      <alignment horizontal="center"/>
    </xf>
    <xf numFmtId="170" fontId="16" fillId="0" borderId="24" xfId="0" applyNumberFormat="1" applyFont="1" applyBorder="1" applyAlignment="1">
      <alignment horizontal="center"/>
    </xf>
    <xf numFmtId="44" fontId="16" fillId="0" borderId="14" xfId="17" applyFont="1" applyBorder="1" applyAlignment="1" applyProtection="1">
      <alignment/>
      <protection/>
    </xf>
    <xf numFmtId="0" fontId="29" fillId="0" borderId="22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16" fillId="0" borderId="22" xfId="0" applyFont="1" applyBorder="1" applyAlignment="1">
      <alignment/>
    </xf>
    <xf numFmtId="170" fontId="16" fillId="0" borderId="28" xfId="0" applyNumberFormat="1" applyFont="1" applyBorder="1" applyAlignment="1">
      <alignment/>
    </xf>
    <xf numFmtId="172" fontId="16" fillId="0" borderId="29" xfId="0" applyNumberFormat="1" applyFont="1" applyBorder="1" applyAlignment="1">
      <alignment horizontal="center"/>
    </xf>
    <xf numFmtId="44" fontId="16" fillId="0" borderId="30" xfId="17" applyFont="1" applyBorder="1" applyAlignment="1" applyProtection="1">
      <alignment/>
      <protection/>
    </xf>
    <xf numFmtId="0" fontId="16" fillId="0" borderId="22" xfId="0" applyFont="1" applyBorder="1" applyAlignment="1">
      <alignment/>
    </xf>
    <xf numFmtId="0" fontId="16" fillId="0" borderId="31" xfId="0" applyFont="1" applyBorder="1" applyAlignment="1">
      <alignment/>
    </xf>
    <xf numFmtId="0" fontId="16" fillId="0" borderId="28" xfId="0" applyFont="1" applyBorder="1" applyAlignment="1">
      <alignment/>
    </xf>
    <xf numFmtId="170" fontId="16" fillId="0" borderId="16" xfId="0" applyNumberFormat="1" applyFont="1" applyBorder="1" applyAlignment="1">
      <alignment/>
    </xf>
    <xf numFmtId="172" fontId="16" fillId="0" borderId="24" xfId="0" applyNumberFormat="1" applyFont="1" applyBorder="1" applyAlignment="1">
      <alignment horizontal="center"/>
    </xf>
    <xf numFmtId="0" fontId="31" fillId="0" borderId="22" xfId="0" applyFont="1" applyBorder="1" applyAlignment="1">
      <alignment/>
    </xf>
    <xf numFmtId="0" fontId="31" fillId="0" borderId="16" xfId="0" applyFont="1" applyBorder="1" applyAlignment="1">
      <alignment/>
    </xf>
    <xf numFmtId="0" fontId="31" fillId="0" borderId="24" xfId="0" applyFont="1" applyBorder="1" applyAlignment="1">
      <alignment/>
    </xf>
    <xf numFmtId="0" fontId="31" fillId="0" borderId="14" xfId="0" applyFont="1" applyBorder="1" applyAlignment="1">
      <alignment/>
    </xf>
    <xf numFmtId="0" fontId="16" fillId="0" borderId="32" xfId="0" applyFont="1" applyBorder="1" applyAlignment="1">
      <alignment/>
    </xf>
    <xf numFmtId="0" fontId="16" fillId="0" borderId="16" xfId="0" applyFont="1" applyBorder="1" applyAlignment="1">
      <alignment/>
    </xf>
    <xf numFmtId="44" fontId="16" fillId="0" borderId="14" xfId="17" applyFont="1" applyBorder="1" applyAlignment="1" applyProtection="1">
      <alignment/>
      <protection/>
    </xf>
    <xf numFmtId="0" fontId="16" fillId="0" borderId="1" xfId="0" applyFont="1" applyBorder="1" applyAlignment="1">
      <alignment/>
    </xf>
    <xf numFmtId="44" fontId="16" fillId="0" borderId="14" xfId="17" applyFont="1" applyBorder="1" applyAlignment="1">
      <alignment/>
    </xf>
    <xf numFmtId="0" fontId="31" fillId="0" borderId="1" xfId="0" applyFont="1" applyBorder="1" applyAlignment="1">
      <alignment/>
    </xf>
    <xf numFmtId="0" fontId="16" fillId="0" borderId="33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0" borderId="0" xfId="20" applyFont="1" applyBorder="1" applyAlignment="1" applyProtection="1">
      <alignment horizontal="left" indent="1"/>
      <protection/>
    </xf>
    <xf numFmtId="0" fontId="21" fillId="0" borderId="0" xfId="0" applyFont="1" applyFill="1" applyBorder="1" applyAlignment="1">
      <alignment horizontal="left" vertical="center"/>
    </xf>
    <xf numFmtId="44" fontId="33" fillId="0" borderId="24" xfId="17" applyFont="1" applyBorder="1" applyAlignment="1" applyProtection="1">
      <alignment/>
      <protection locked="0"/>
    </xf>
    <xf numFmtId="0" fontId="30" fillId="0" borderId="24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44" fontId="33" fillId="0" borderId="29" xfId="17" applyFont="1" applyBorder="1" applyAlignment="1" applyProtection="1">
      <alignment/>
      <protection locked="0"/>
    </xf>
    <xf numFmtId="0" fontId="34" fillId="0" borderId="24" xfId="0" applyFont="1" applyBorder="1" applyAlignment="1" applyProtection="1">
      <alignment/>
      <protection locked="0"/>
    </xf>
    <xf numFmtId="44" fontId="33" fillId="0" borderId="24" xfId="17" applyFont="1" applyBorder="1" applyAlignment="1" applyProtection="1">
      <alignment/>
      <protection locked="0"/>
    </xf>
    <xf numFmtId="44" fontId="33" fillId="0" borderId="24" xfId="17" applyFont="1" applyBorder="1" applyAlignment="1">
      <alignment/>
    </xf>
    <xf numFmtId="44" fontId="33" fillId="0" borderId="29" xfId="17" applyFont="1" applyBorder="1" applyAlignment="1">
      <alignment/>
    </xf>
    <xf numFmtId="0" fontId="34" fillId="0" borderId="24" xfId="0" applyFont="1" applyBorder="1" applyAlignment="1">
      <alignment/>
    </xf>
    <xf numFmtId="44" fontId="33" fillId="0" borderId="24" xfId="0" applyNumberFormat="1" applyFont="1" applyBorder="1" applyAlignment="1">
      <alignment/>
    </xf>
    <xf numFmtId="44" fontId="33" fillId="0" borderId="29" xfId="0" applyNumberFormat="1" applyFont="1" applyBorder="1" applyAlignment="1">
      <alignment/>
    </xf>
    <xf numFmtId="44" fontId="8" fillId="0" borderId="16" xfId="17" applyFont="1" applyBorder="1" applyAlignment="1">
      <alignment/>
    </xf>
    <xf numFmtId="0" fontId="8" fillId="0" borderId="5" xfId="0" applyFont="1" applyBorder="1" applyAlignment="1">
      <alignment/>
    </xf>
    <xf numFmtId="0" fontId="24" fillId="0" borderId="34" xfId="0" applyFont="1" applyBorder="1" applyAlignment="1">
      <alignment horizontal="right"/>
    </xf>
    <xf numFmtId="170" fontId="4" fillId="0" borderId="35" xfId="0" applyNumberFormat="1" applyFont="1" applyBorder="1" applyAlignment="1">
      <alignment/>
    </xf>
    <xf numFmtId="170" fontId="8" fillId="0" borderId="36" xfId="15" applyNumberFormat="1" applyFont="1" applyBorder="1" applyAlignment="1" applyProtection="1">
      <alignment/>
      <protection locked="0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24" xfId="0" applyFont="1" applyBorder="1" applyAlignment="1">
      <alignment/>
    </xf>
    <xf numFmtId="0" fontId="27" fillId="0" borderId="0" xfId="0" applyFont="1" applyAlignment="1">
      <alignment/>
    </xf>
    <xf numFmtId="175" fontId="16" fillId="0" borderId="24" xfId="0" applyNumberFormat="1" applyFont="1" applyBorder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7" fillId="0" borderId="17" xfId="0" applyFont="1" applyBorder="1" applyAlignment="1">
      <alignment vertical="center" wrapText="1"/>
    </xf>
    <xf numFmtId="0" fontId="25" fillId="0" borderId="0" xfId="0" applyFont="1" applyBorder="1" applyAlignment="1">
      <alignment horizontal="left"/>
    </xf>
    <xf numFmtId="0" fontId="20" fillId="0" borderId="37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0" fontId="10" fillId="0" borderId="0" xfId="20" applyAlignment="1" applyProtection="1">
      <alignment/>
      <protection/>
    </xf>
    <xf numFmtId="0" fontId="14" fillId="0" borderId="0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7" fillId="0" borderId="3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/>
    </xf>
    <xf numFmtId="0" fontId="19" fillId="0" borderId="0" xfId="0" applyFont="1" applyBorder="1" applyAlignment="1">
      <alignment wrapText="1"/>
    </xf>
    <xf numFmtId="175" fontId="4" fillId="0" borderId="43" xfId="0" applyNumberFormat="1" applyFont="1" applyBorder="1" applyAlignment="1">
      <alignment horizontal="right"/>
    </xf>
    <xf numFmtId="0" fontId="4" fillId="0" borderId="44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0</xdr:rowOff>
    </xdr:from>
    <xdr:to>
      <xdr:col>0</xdr:col>
      <xdr:colOff>1762125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28650"/>
          <a:ext cx="1638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114300</xdr:colOff>
      <xdr:row>0</xdr:row>
      <xdr:rowOff>619125</xdr:rowOff>
    </xdr:to>
    <xdr:pic>
      <xdr:nvPicPr>
        <xdr:cNvPr id="2" name="Picture 4" descr="WC® Logo Black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105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5</xdr:col>
      <xdr:colOff>314325</xdr:colOff>
      <xdr:row>0</xdr:row>
      <xdr:rowOff>590550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0"/>
          <a:ext cx="5181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estcoat.com" TargetMode="External" /><Relationship Id="rId2" Type="http://schemas.openxmlformats.org/officeDocument/2006/relationships/hyperlink" Target="http://www.westcoat.com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workbookViewId="0" topLeftCell="A22">
      <selection activeCell="A27" sqref="A27:C45"/>
    </sheetView>
  </sheetViews>
  <sheetFormatPr defaultColWidth="11.00390625" defaultRowHeight="12"/>
  <cols>
    <col min="1" max="1" width="26.50390625" style="0" customWidth="1"/>
    <col min="2" max="2" width="0.875" style="0" customWidth="1"/>
    <col min="3" max="3" width="2.625" style="0" customWidth="1"/>
    <col min="4" max="4" width="5.00390625" style="0" customWidth="1"/>
    <col min="5" max="5" width="30.50390625" style="0" customWidth="1"/>
    <col min="6" max="6" width="5.125" style="0" customWidth="1"/>
    <col min="7" max="7" width="9.375" style="0" customWidth="1"/>
    <col min="8" max="9" width="8.875" style="0" customWidth="1"/>
    <col min="10" max="11" width="16.875" style="0" bestFit="1" customWidth="1"/>
    <col min="12" max="12" width="4.50390625" style="0" customWidth="1"/>
    <col min="13" max="13" width="15.00390625" style="0" customWidth="1"/>
    <col min="14" max="14" width="14.625" style="0" customWidth="1"/>
    <col min="15" max="15" width="10.375" style="0" customWidth="1"/>
  </cols>
  <sheetData>
    <row r="1" spans="1:15" ht="49.5" customHeight="1">
      <c r="A1" s="143"/>
      <c r="B1" s="143"/>
      <c r="C1" s="143"/>
      <c r="D1" s="143"/>
      <c r="E1" s="143"/>
      <c r="F1" s="143"/>
      <c r="G1" s="143"/>
      <c r="H1" s="143"/>
      <c r="I1" s="144" t="s">
        <v>19</v>
      </c>
      <c r="J1" s="145"/>
      <c r="K1" s="145"/>
      <c r="L1" s="145"/>
      <c r="M1" s="145"/>
      <c r="N1" s="38"/>
      <c r="O1" s="37"/>
    </row>
    <row r="2" spans="2:11" ht="12.75" customHeight="1">
      <c r="B2" s="2"/>
      <c r="E2" s="9"/>
      <c r="F2" s="9"/>
      <c r="G2" s="9"/>
      <c r="H2" s="9"/>
      <c r="I2" s="9"/>
      <c r="J2" s="9"/>
      <c r="K2" s="23" t="s">
        <v>68</v>
      </c>
    </row>
    <row r="3" spans="1:11" ht="13.5" customHeight="1">
      <c r="A3" s="5"/>
      <c r="B3" s="2"/>
      <c r="E3" s="4" t="s">
        <v>18</v>
      </c>
      <c r="F3" s="10" t="s">
        <v>29</v>
      </c>
      <c r="H3" s="4" t="s">
        <v>21</v>
      </c>
      <c r="I3" s="4" t="s">
        <v>24</v>
      </c>
      <c r="J3" s="14" t="s">
        <v>51</v>
      </c>
      <c r="K3" s="4" t="s">
        <v>28</v>
      </c>
    </row>
    <row r="4" spans="1:11" ht="16.5" thickBot="1">
      <c r="A4" s="8"/>
      <c r="B4" s="7"/>
      <c r="C4" s="6"/>
      <c r="E4" s="4" t="s">
        <v>20</v>
      </c>
      <c r="F4" s="4" t="s">
        <v>30</v>
      </c>
      <c r="G4" s="4"/>
      <c r="H4" s="4" t="s">
        <v>22</v>
      </c>
      <c r="I4" s="4" t="s">
        <v>25</v>
      </c>
      <c r="J4" s="48" t="s">
        <v>52</v>
      </c>
      <c r="K4" s="4" t="s">
        <v>23</v>
      </c>
    </row>
    <row r="5" spans="1:14" ht="13.5">
      <c r="A5" s="150" t="s">
        <v>41</v>
      </c>
      <c r="B5" s="150"/>
      <c r="C5" s="150"/>
      <c r="E5" s="51" t="s">
        <v>74</v>
      </c>
      <c r="F5" s="64"/>
      <c r="G5" s="64"/>
      <c r="H5" s="64"/>
      <c r="I5" s="64"/>
      <c r="J5" s="65"/>
      <c r="K5" s="66"/>
      <c r="N5" s="15" t="s">
        <v>35</v>
      </c>
    </row>
    <row r="6" spans="1:15" ht="15" customHeight="1" thickBot="1">
      <c r="A6" s="150"/>
      <c r="B6" s="150"/>
      <c r="C6" s="150"/>
      <c r="E6" s="67" t="s">
        <v>62</v>
      </c>
      <c r="F6" s="68">
        <v>25</v>
      </c>
      <c r="G6" s="68" t="s">
        <v>11</v>
      </c>
      <c r="H6" s="69">
        <f>H38</f>
        <v>0</v>
      </c>
      <c r="I6" s="124">
        <f>H6/F6</f>
        <v>0</v>
      </c>
      <c r="J6" s="103">
        <v>0</v>
      </c>
      <c r="K6" s="70">
        <f>SUM(1/F6)*J6</f>
        <v>0</v>
      </c>
      <c r="M6" s="42"/>
      <c r="N6" s="43" t="s">
        <v>25</v>
      </c>
      <c r="O6" s="42"/>
    </row>
    <row r="7" spans="1:16" ht="13.5" customHeight="1">
      <c r="A7" s="99" t="s">
        <v>42</v>
      </c>
      <c r="B7" s="53"/>
      <c r="C7" s="53"/>
      <c r="E7" s="71"/>
      <c r="F7" s="72"/>
      <c r="G7" s="72"/>
      <c r="H7" s="72"/>
      <c r="I7" s="72"/>
      <c r="J7" s="104"/>
      <c r="K7" s="73"/>
      <c r="M7" s="26" t="s">
        <v>5</v>
      </c>
      <c r="N7" s="151">
        <f>I6</f>
        <v>0</v>
      </c>
      <c r="O7" s="47" t="s">
        <v>67</v>
      </c>
      <c r="P7" s="12"/>
    </row>
    <row r="8" spans="1:15" s="6" customFormat="1" ht="15">
      <c r="A8" s="100" t="s">
        <v>43</v>
      </c>
      <c r="B8" s="53"/>
      <c r="C8" s="53"/>
      <c r="E8" s="52" t="s">
        <v>72</v>
      </c>
      <c r="F8" s="72"/>
      <c r="G8" s="72"/>
      <c r="H8" s="74"/>
      <c r="I8" s="75"/>
      <c r="J8" s="105"/>
      <c r="K8" s="76"/>
      <c r="M8" s="26" t="s">
        <v>6</v>
      </c>
      <c r="N8" s="31">
        <f>I9</f>
        <v>0</v>
      </c>
      <c r="O8" s="27" t="s">
        <v>40</v>
      </c>
    </row>
    <row r="9" spans="1:15" s="6" customFormat="1" ht="15">
      <c r="A9" s="100" t="s">
        <v>77</v>
      </c>
      <c r="B9" s="53"/>
      <c r="C9" s="53"/>
      <c r="E9" s="77" t="s">
        <v>71</v>
      </c>
      <c r="F9" s="121">
        <v>18</v>
      </c>
      <c r="G9" s="121" t="s">
        <v>31</v>
      </c>
      <c r="H9" s="78">
        <f>H38</f>
        <v>0</v>
      </c>
      <c r="I9" s="79">
        <f>H9/F9</f>
        <v>0</v>
      </c>
      <c r="J9" s="106">
        <v>0</v>
      </c>
      <c r="K9" s="80">
        <f>SUM(1/F9)*J9</f>
        <v>0</v>
      </c>
      <c r="L9"/>
      <c r="M9" s="28" t="s">
        <v>7</v>
      </c>
      <c r="N9" s="29">
        <f>SUM(I10)</f>
        <v>0</v>
      </c>
      <c r="O9" s="30" t="s">
        <v>17</v>
      </c>
    </row>
    <row r="10" spans="1:15" ht="15">
      <c r="A10" s="99"/>
      <c r="B10" s="53"/>
      <c r="C10" s="53"/>
      <c r="E10" s="81" t="s">
        <v>69</v>
      </c>
      <c r="F10" s="122">
        <v>600</v>
      </c>
      <c r="G10" s="122" t="s">
        <v>34</v>
      </c>
      <c r="H10" s="84">
        <f>H38</f>
        <v>0</v>
      </c>
      <c r="I10" s="85">
        <f>H10/F10</f>
        <v>0</v>
      </c>
      <c r="J10" s="103">
        <v>0</v>
      </c>
      <c r="K10" s="70">
        <f>SUM(1/F10)*J10</f>
        <v>0</v>
      </c>
      <c r="M10" s="11" t="s">
        <v>73</v>
      </c>
      <c r="N10" s="31">
        <f>SUM(I13+I17)</f>
        <v>0</v>
      </c>
      <c r="O10" s="32" t="s">
        <v>37</v>
      </c>
    </row>
    <row r="11" spans="1:15" ht="15">
      <c r="A11" s="99" t="s">
        <v>78</v>
      </c>
      <c r="B11" s="53"/>
      <c r="C11" s="53"/>
      <c r="E11" s="86"/>
      <c r="F11" s="88"/>
      <c r="G11" s="88"/>
      <c r="H11" s="87"/>
      <c r="I11" s="88"/>
      <c r="J11" s="107"/>
      <c r="K11" s="89"/>
      <c r="M11" s="11" t="s">
        <v>59</v>
      </c>
      <c r="N11" s="31">
        <f>SUM(I14+I18+I22+I26+I30)</f>
        <v>0</v>
      </c>
      <c r="O11" s="32" t="s">
        <v>36</v>
      </c>
    </row>
    <row r="12" spans="1:15" ht="15">
      <c r="A12" s="100" t="s">
        <v>79</v>
      </c>
      <c r="B12" s="53"/>
      <c r="C12" s="53"/>
      <c r="E12" s="52" t="s">
        <v>75</v>
      </c>
      <c r="F12" s="88"/>
      <c r="G12" s="88"/>
      <c r="H12" s="87"/>
      <c r="I12" s="88"/>
      <c r="J12" s="107"/>
      <c r="K12" s="89"/>
      <c r="M12" s="40" t="s">
        <v>46</v>
      </c>
      <c r="N12" s="44">
        <f>SUM(I29+I25)+I21</f>
        <v>0</v>
      </c>
      <c r="O12" s="45" t="s">
        <v>60</v>
      </c>
    </row>
    <row r="13" spans="1:15" ht="15">
      <c r="A13" s="100" t="s">
        <v>80</v>
      </c>
      <c r="B13" s="53"/>
      <c r="C13" s="53"/>
      <c r="E13" s="81" t="s">
        <v>70</v>
      </c>
      <c r="F13" s="122">
        <v>40</v>
      </c>
      <c r="G13" s="122" t="s">
        <v>27</v>
      </c>
      <c r="H13" s="84">
        <f>H38</f>
        <v>0</v>
      </c>
      <c r="I13" s="85">
        <f>H13/F13</f>
        <v>0</v>
      </c>
      <c r="J13" s="108">
        <v>0</v>
      </c>
      <c r="K13" s="92">
        <f>SUM(1/F13)*J13</f>
        <v>0</v>
      </c>
      <c r="M13" s="40" t="s">
        <v>47</v>
      </c>
      <c r="N13" s="44">
        <f>I33</f>
        <v>0</v>
      </c>
      <c r="O13" s="45" t="s">
        <v>61</v>
      </c>
    </row>
    <row r="14" spans="1:15" ht="15.75" thickBot="1">
      <c r="A14" s="102" t="s">
        <v>0</v>
      </c>
      <c r="B14" s="53"/>
      <c r="C14" s="53"/>
      <c r="E14" s="81" t="s">
        <v>12</v>
      </c>
      <c r="F14" s="122">
        <v>40</v>
      </c>
      <c r="G14" s="122" t="s">
        <v>26</v>
      </c>
      <c r="H14" s="84">
        <f>H38</f>
        <v>0</v>
      </c>
      <c r="I14" s="85">
        <f>H14/F14</f>
        <v>0</v>
      </c>
      <c r="J14" s="108">
        <v>0</v>
      </c>
      <c r="K14" s="92">
        <f>SUM(1/F14)*J14</f>
        <v>0</v>
      </c>
      <c r="M14" s="40" t="s">
        <v>48</v>
      </c>
      <c r="N14" s="44">
        <f>I36</f>
        <v>0</v>
      </c>
      <c r="O14" s="45" t="s">
        <v>61</v>
      </c>
    </row>
    <row r="15" spans="2:15" ht="15">
      <c r="B15" s="53"/>
      <c r="C15" s="53"/>
      <c r="E15" s="81"/>
      <c r="F15" s="122"/>
      <c r="G15" s="122"/>
      <c r="H15" s="84"/>
      <c r="I15" s="85"/>
      <c r="J15" s="108"/>
      <c r="K15" s="92"/>
      <c r="M15" s="149" t="s">
        <v>56</v>
      </c>
      <c r="N15" s="149"/>
      <c r="O15" s="149"/>
    </row>
    <row r="16" spans="1:15" ht="15.75" thickBot="1">
      <c r="A16" s="99" t="s">
        <v>1</v>
      </c>
      <c r="B16" s="53"/>
      <c r="C16" s="53"/>
      <c r="E16" s="52" t="s">
        <v>76</v>
      </c>
      <c r="F16" s="122"/>
      <c r="G16" s="122"/>
      <c r="H16" s="84"/>
      <c r="I16" s="85"/>
      <c r="J16" s="108"/>
      <c r="K16" s="92"/>
      <c r="O16" s="1"/>
    </row>
    <row r="17" spans="1:14" ht="15.75" thickBot="1">
      <c r="A17" s="100" t="s">
        <v>2</v>
      </c>
      <c r="B17" s="53"/>
      <c r="C17" s="53"/>
      <c r="E17" s="81" t="s">
        <v>70</v>
      </c>
      <c r="F17" s="122">
        <v>150</v>
      </c>
      <c r="G17" s="122" t="s">
        <v>27</v>
      </c>
      <c r="H17" s="84">
        <f>H38</f>
        <v>0</v>
      </c>
      <c r="I17" s="85">
        <f>H17/F17</f>
        <v>0</v>
      </c>
      <c r="J17" s="108">
        <v>0</v>
      </c>
      <c r="K17" s="92">
        <f>SUM(1/F17)*J17</f>
        <v>0</v>
      </c>
      <c r="N17" s="25" t="s">
        <v>38</v>
      </c>
    </row>
    <row r="18" spans="1:15" ht="15">
      <c r="A18" s="100" t="s">
        <v>3</v>
      </c>
      <c r="B18" s="53"/>
      <c r="C18" s="53"/>
      <c r="E18" s="81" t="s">
        <v>12</v>
      </c>
      <c r="F18" s="122">
        <v>150</v>
      </c>
      <c r="G18" s="122" t="s">
        <v>26</v>
      </c>
      <c r="H18" s="84">
        <f>H38</f>
        <v>0</v>
      </c>
      <c r="I18" s="85">
        <f>H18/F18</f>
        <v>0</v>
      </c>
      <c r="J18" s="108">
        <v>0</v>
      </c>
      <c r="K18" s="92">
        <f>SUM(1/F18)*J18</f>
        <v>0</v>
      </c>
      <c r="M18" s="47" t="s">
        <v>5</v>
      </c>
      <c r="N18" s="34">
        <f>SUM(N7*J6)</f>
        <v>0</v>
      </c>
      <c r="O18" s="16"/>
    </row>
    <row r="19" spans="1:15" ht="15">
      <c r="A19" s="100" t="s">
        <v>4</v>
      </c>
      <c r="B19" s="53"/>
      <c r="C19" s="53"/>
      <c r="E19" s="93"/>
      <c r="F19" s="122"/>
      <c r="G19" s="122"/>
      <c r="H19" s="84"/>
      <c r="I19" s="85"/>
      <c r="J19" s="108"/>
      <c r="K19" s="92"/>
      <c r="M19" s="119" t="s">
        <v>6</v>
      </c>
      <c r="N19" s="34">
        <f>SUM(N8*J9)</f>
        <v>0</v>
      </c>
      <c r="O19" s="1"/>
    </row>
    <row r="20" spans="1:15" ht="15">
      <c r="A20" s="100" t="s">
        <v>44</v>
      </c>
      <c r="B20" s="53"/>
      <c r="C20" s="53"/>
      <c r="E20" s="52" t="s">
        <v>15</v>
      </c>
      <c r="F20" s="122"/>
      <c r="G20" s="122"/>
      <c r="H20" s="84"/>
      <c r="I20" s="85"/>
      <c r="J20" s="108"/>
      <c r="K20" s="92"/>
      <c r="M20" s="120" t="s">
        <v>7</v>
      </c>
      <c r="N20" s="33">
        <f>N9*J10</f>
        <v>0</v>
      </c>
      <c r="O20" s="1"/>
    </row>
    <row r="21" spans="1:14" ht="15">
      <c r="A21" s="100" t="s">
        <v>32</v>
      </c>
      <c r="B21" s="53"/>
      <c r="C21" s="53"/>
      <c r="E21" s="93" t="s">
        <v>16</v>
      </c>
      <c r="F21" s="122">
        <v>225</v>
      </c>
      <c r="G21" s="122" t="s">
        <v>27</v>
      </c>
      <c r="H21" s="84">
        <f>H38</f>
        <v>0</v>
      </c>
      <c r="I21" s="85">
        <f>H21/F21</f>
        <v>0</v>
      </c>
      <c r="J21" s="109">
        <v>0</v>
      </c>
      <c r="K21" s="94">
        <f>SUM(1/F21)*J21</f>
        <v>0</v>
      </c>
      <c r="M21" s="11" t="s">
        <v>73</v>
      </c>
      <c r="N21" s="34">
        <f>SUM(N10*J13)</f>
        <v>0</v>
      </c>
    </row>
    <row r="22" spans="1:14" ht="15">
      <c r="A22" s="101" t="s">
        <v>45</v>
      </c>
      <c r="B22" s="53"/>
      <c r="C22" s="53"/>
      <c r="E22" s="93" t="s">
        <v>12</v>
      </c>
      <c r="F22" s="122">
        <v>225</v>
      </c>
      <c r="G22" s="122" t="s">
        <v>26</v>
      </c>
      <c r="H22" s="84">
        <f>H38</f>
        <v>0</v>
      </c>
      <c r="I22" s="85">
        <f>H22/F22</f>
        <v>0</v>
      </c>
      <c r="J22" s="110">
        <v>0</v>
      </c>
      <c r="K22" s="94">
        <f>SUM(1/F22)*J22</f>
        <v>0</v>
      </c>
      <c r="M22" s="11" t="s">
        <v>59</v>
      </c>
      <c r="N22" s="34">
        <f>SUM(N11*J22)</f>
        <v>0</v>
      </c>
    </row>
    <row r="23" spans="1:14" ht="15">
      <c r="A23" s="100"/>
      <c r="B23" s="53"/>
      <c r="C23" s="53"/>
      <c r="D23" s="3"/>
      <c r="E23" s="93"/>
      <c r="F23" s="122"/>
      <c r="G23" s="122"/>
      <c r="H23" s="84"/>
      <c r="I23" s="85"/>
      <c r="J23" s="108"/>
      <c r="K23" s="92"/>
      <c r="M23" s="40" t="s">
        <v>46</v>
      </c>
      <c r="N23" s="34">
        <f>SUM(N12*J25)</f>
        <v>0</v>
      </c>
    </row>
    <row r="24" spans="1:14" ht="15.75" customHeight="1">
      <c r="A24" s="125" t="s">
        <v>53</v>
      </c>
      <c r="B24" s="126"/>
      <c r="C24" s="126"/>
      <c r="E24" s="52" t="s">
        <v>63</v>
      </c>
      <c r="F24" s="122"/>
      <c r="G24" s="122"/>
      <c r="H24" s="84"/>
      <c r="I24" s="85"/>
      <c r="J24" s="108"/>
      <c r="K24" s="92"/>
      <c r="L24" s="13"/>
      <c r="M24" s="49" t="s">
        <v>47</v>
      </c>
      <c r="N24" s="46">
        <f>N13*J33</f>
        <v>0</v>
      </c>
    </row>
    <row r="25" spans="1:14" ht="12.75" customHeight="1" thickBot="1">
      <c r="A25" s="126"/>
      <c r="B25" s="126"/>
      <c r="C25" s="126"/>
      <c r="E25" s="93" t="s">
        <v>16</v>
      </c>
      <c r="F25" s="122">
        <v>300</v>
      </c>
      <c r="G25" s="122" t="s">
        <v>27</v>
      </c>
      <c r="H25" s="84">
        <f>H38</f>
        <v>0</v>
      </c>
      <c r="I25" s="85">
        <f>H25/F25</f>
        <v>0</v>
      </c>
      <c r="J25" s="109">
        <v>0</v>
      </c>
      <c r="K25" s="92">
        <f>SUM(1/F25)*J25</f>
        <v>0</v>
      </c>
      <c r="L25" s="13"/>
      <c r="M25" s="49" t="s">
        <v>48</v>
      </c>
      <c r="N25" s="46">
        <f>N14*J36</f>
        <v>0</v>
      </c>
    </row>
    <row r="26" spans="1:14" ht="13.5" thickBot="1">
      <c r="A26" s="127"/>
      <c r="B26" s="127"/>
      <c r="C26" s="127"/>
      <c r="E26" s="93" t="s">
        <v>12</v>
      </c>
      <c r="F26" s="122">
        <v>300</v>
      </c>
      <c r="G26" s="122" t="s">
        <v>26</v>
      </c>
      <c r="H26" s="84">
        <f>H38</f>
        <v>0</v>
      </c>
      <c r="I26" s="85">
        <f>H26/F26</f>
        <v>0</v>
      </c>
      <c r="J26" s="110">
        <v>0</v>
      </c>
      <c r="K26" s="92">
        <f>SUM(1/F26)*J26</f>
        <v>0</v>
      </c>
      <c r="L26" s="13"/>
      <c r="M26" s="152"/>
      <c r="N26" s="152"/>
    </row>
    <row r="27" spans="1:14" ht="13.5" thickBot="1">
      <c r="A27" s="129" t="s">
        <v>33</v>
      </c>
      <c r="B27" s="130"/>
      <c r="C27" s="131"/>
      <c r="E27" s="95"/>
      <c r="F27" s="88"/>
      <c r="G27" s="88"/>
      <c r="H27" s="87"/>
      <c r="I27" s="88"/>
      <c r="J27" s="111"/>
      <c r="K27" s="92"/>
      <c r="M27" s="35" t="s">
        <v>39</v>
      </c>
      <c r="N27" s="36">
        <f>SUM(N18:N25)</f>
        <v>0</v>
      </c>
    </row>
    <row r="28" spans="1:14" ht="12.75">
      <c r="A28" s="132"/>
      <c r="B28" s="133"/>
      <c r="C28" s="134"/>
      <c r="E28" s="52" t="s">
        <v>64</v>
      </c>
      <c r="F28" s="88"/>
      <c r="G28" s="88"/>
      <c r="H28" s="87"/>
      <c r="I28" s="88"/>
      <c r="J28" s="111"/>
      <c r="K28" s="92"/>
      <c r="M28" s="146" t="s">
        <v>57</v>
      </c>
      <c r="N28" s="146"/>
    </row>
    <row r="29" spans="1:15" ht="12.75">
      <c r="A29" s="132"/>
      <c r="B29" s="133"/>
      <c r="C29" s="134"/>
      <c r="E29" s="93" t="s">
        <v>16</v>
      </c>
      <c r="F29" s="122">
        <v>300</v>
      </c>
      <c r="G29" s="122" t="s">
        <v>27</v>
      </c>
      <c r="H29" s="84">
        <f>H38</f>
        <v>0</v>
      </c>
      <c r="I29" s="85">
        <f>SUM(H29/F29)</f>
        <v>0</v>
      </c>
      <c r="J29" s="112">
        <v>0</v>
      </c>
      <c r="K29" s="92">
        <f>SUM(1/F29)*J29</f>
        <v>0</v>
      </c>
      <c r="O29" s="24"/>
    </row>
    <row r="30" spans="1:11" ht="12.75">
      <c r="A30" s="132"/>
      <c r="B30" s="133"/>
      <c r="C30" s="134"/>
      <c r="E30" s="93" t="s">
        <v>58</v>
      </c>
      <c r="F30" s="82">
        <v>300</v>
      </c>
      <c r="G30" s="83" t="s">
        <v>26</v>
      </c>
      <c r="H30" s="84">
        <f>H38</f>
        <v>0</v>
      </c>
      <c r="I30" s="85">
        <f>(H30/F30)</f>
        <v>0</v>
      </c>
      <c r="J30" s="113">
        <v>0</v>
      </c>
      <c r="K30" s="92">
        <f>SUM(1/F30)*J30</f>
        <v>0</v>
      </c>
    </row>
    <row r="31" spans="1:11" ht="12.75">
      <c r="A31" s="132"/>
      <c r="B31" s="133"/>
      <c r="C31" s="134"/>
      <c r="E31" s="93"/>
      <c r="F31" s="90"/>
      <c r="G31" s="91"/>
      <c r="H31" s="84"/>
      <c r="I31" s="85"/>
      <c r="J31" s="112"/>
      <c r="K31" s="92"/>
    </row>
    <row r="32" spans="1:14" ht="15.75">
      <c r="A32" s="132"/>
      <c r="B32" s="133"/>
      <c r="C32" s="134"/>
      <c r="D32" s="2"/>
      <c r="E32" s="52" t="s">
        <v>65</v>
      </c>
      <c r="F32" s="90"/>
      <c r="G32" s="91"/>
      <c r="H32" s="84"/>
      <c r="I32" s="85"/>
      <c r="J32" s="112"/>
      <c r="K32" s="92"/>
      <c r="M32" s="123" t="s">
        <v>54</v>
      </c>
      <c r="N32" s="123"/>
    </row>
    <row r="33" spans="1:14" ht="15.75">
      <c r="A33" s="132"/>
      <c r="B33" s="133"/>
      <c r="C33" s="134"/>
      <c r="D33" s="2"/>
      <c r="E33" s="93" t="s">
        <v>13</v>
      </c>
      <c r="F33" s="90">
        <v>250</v>
      </c>
      <c r="G33" s="91" t="s">
        <v>26</v>
      </c>
      <c r="H33" s="84">
        <f>H38</f>
        <v>0</v>
      </c>
      <c r="I33" s="85">
        <f>H33/F33</f>
        <v>0</v>
      </c>
      <c r="J33" s="112">
        <v>0</v>
      </c>
      <c r="K33" s="92">
        <f>SUM(1/F33)*J33</f>
        <v>0</v>
      </c>
      <c r="M33" s="139" t="s">
        <v>55</v>
      </c>
      <c r="N33" s="139"/>
    </row>
    <row r="34" spans="1:15" ht="15.75">
      <c r="A34" s="132"/>
      <c r="B34" s="133"/>
      <c r="C34" s="134"/>
      <c r="D34" s="2"/>
      <c r="E34" s="93"/>
      <c r="F34" s="90"/>
      <c r="G34" s="91"/>
      <c r="H34" s="84"/>
      <c r="I34" s="85"/>
      <c r="J34" s="112"/>
      <c r="K34" s="92"/>
      <c r="M34" s="139" t="s">
        <v>8</v>
      </c>
      <c r="N34" s="139"/>
      <c r="O34" s="123"/>
    </row>
    <row r="35" spans="1:15" ht="15.75">
      <c r="A35" s="132"/>
      <c r="B35" s="133"/>
      <c r="C35" s="134"/>
      <c r="D35" s="2"/>
      <c r="E35" s="52" t="s">
        <v>66</v>
      </c>
      <c r="F35" s="96"/>
      <c r="G35" s="91"/>
      <c r="H35" s="84"/>
      <c r="I35" s="85"/>
      <c r="J35" s="112"/>
      <c r="K35" s="92"/>
      <c r="M35" s="61" t="s">
        <v>9</v>
      </c>
      <c r="N35" s="57"/>
      <c r="O35" s="57"/>
    </row>
    <row r="36" spans="1:15" ht="15.75">
      <c r="A36" s="132"/>
      <c r="B36" s="133"/>
      <c r="C36" s="134"/>
      <c r="E36" s="81" t="s">
        <v>14</v>
      </c>
      <c r="F36" s="96">
        <v>350</v>
      </c>
      <c r="G36" s="91" t="s">
        <v>26</v>
      </c>
      <c r="H36" s="84">
        <f>H38</f>
        <v>0</v>
      </c>
      <c r="I36" s="85">
        <f>H36/F36</f>
        <v>0</v>
      </c>
      <c r="J36" s="109">
        <v>0</v>
      </c>
      <c r="K36" s="92">
        <f>SUM(1/F36)*J36</f>
        <v>0</v>
      </c>
      <c r="L36" s="17"/>
      <c r="M36" s="140" t="s">
        <v>10</v>
      </c>
      <c r="N36" s="140"/>
      <c r="O36" s="57"/>
    </row>
    <row r="37" spans="1:15" ht="15.75" thickBot="1">
      <c r="A37" s="132"/>
      <c r="B37" s="133"/>
      <c r="C37" s="134"/>
      <c r="E37" s="50"/>
      <c r="F37" s="54"/>
      <c r="G37" s="54"/>
      <c r="H37" s="117"/>
      <c r="I37" s="41"/>
      <c r="J37" s="114"/>
      <c r="K37" s="39"/>
      <c r="L37" s="1"/>
      <c r="M37" s="141" t="s">
        <v>45</v>
      </c>
      <c r="N37" s="141"/>
      <c r="O37" s="57"/>
    </row>
    <row r="38" spans="1:15" ht="15.75" thickBot="1">
      <c r="A38" s="132"/>
      <c r="B38" s="133"/>
      <c r="C38" s="134"/>
      <c r="E38" s="55"/>
      <c r="F38" s="21"/>
      <c r="G38" s="116" t="s">
        <v>50</v>
      </c>
      <c r="H38" s="118"/>
      <c r="I38" s="20"/>
      <c r="J38" s="115"/>
      <c r="K38" s="22">
        <f>SUM(K9:K37)</f>
        <v>0</v>
      </c>
      <c r="L38" s="17"/>
      <c r="O38" s="57"/>
    </row>
    <row r="39" spans="1:15" ht="15">
      <c r="A39" s="132"/>
      <c r="B39" s="133"/>
      <c r="C39" s="134"/>
      <c r="E39" s="148" t="s">
        <v>49</v>
      </c>
      <c r="F39" s="148"/>
      <c r="G39" s="148"/>
      <c r="H39" s="148"/>
      <c r="I39" s="148"/>
      <c r="J39" s="148"/>
      <c r="K39" s="148"/>
      <c r="M39" s="1"/>
      <c r="N39" s="1"/>
      <c r="O39" s="57"/>
    </row>
    <row r="40" spans="1:14" ht="12.75">
      <c r="A40" s="132"/>
      <c r="B40" s="133"/>
      <c r="C40" s="134"/>
      <c r="M40" s="1"/>
      <c r="N40" s="1"/>
    </row>
    <row r="41" spans="1:11" ht="12.75">
      <c r="A41" s="132"/>
      <c r="B41" s="133"/>
      <c r="C41" s="134"/>
      <c r="D41" s="2"/>
      <c r="E41" s="147"/>
      <c r="F41" s="147"/>
      <c r="G41" s="147"/>
      <c r="H41" s="147"/>
      <c r="I41" s="147"/>
      <c r="J41" s="147"/>
      <c r="K41" s="147"/>
    </row>
    <row r="42" spans="1:11" ht="12.75">
      <c r="A42" s="132"/>
      <c r="B42" s="133"/>
      <c r="C42" s="134"/>
      <c r="E42" s="17"/>
      <c r="F42" s="17"/>
      <c r="G42" s="17"/>
      <c r="H42" s="17"/>
      <c r="I42" s="17"/>
      <c r="J42" s="17"/>
      <c r="K42" s="1"/>
    </row>
    <row r="43" spans="1:12" ht="15">
      <c r="A43" s="132"/>
      <c r="B43" s="133"/>
      <c r="C43" s="134"/>
      <c r="D43" s="1"/>
      <c r="E43" s="63"/>
      <c r="F43" s="97"/>
      <c r="G43" s="97"/>
      <c r="H43" s="97"/>
      <c r="I43" s="97"/>
      <c r="J43" s="97"/>
      <c r="K43" s="97"/>
      <c r="L43" s="1"/>
    </row>
    <row r="44" spans="1:12" ht="18">
      <c r="A44" s="132"/>
      <c r="B44" s="133"/>
      <c r="C44" s="134"/>
      <c r="D44" s="1"/>
      <c r="E44" s="142"/>
      <c r="F44" s="142"/>
      <c r="G44" s="142"/>
      <c r="H44" s="142"/>
      <c r="I44" s="142"/>
      <c r="J44" s="142"/>
      <c r="K44" s="98"/>
      <c r="L44" s="1"/>
    </row>
    <row r="45" spans="1:16" ht="18.75" thickBot="1">
      <c r="A45" s="135"/>
      <c r="B45" s="136"/>
      <c r="C45" s="137"/>
      <c r="D45" s="1"/>
      <c r="E45" s="142"/>
      <c r="F45" s="142"/>
      <c r="G45" s="142"/>
      <c r="H45" s="142"/>
      <c r="I45" s="142"/>
      <c r="J45" s="142"/>
      <c r="K45" s="98"/>
      <c r="L45" s="58"/>
      <c r="P45" s="59"/>
    </row>
    <row r="46" spans="3:11" ht="15">
      <c r="C46" s="1"/>
      <c r="D46" s="1"/>
      <c r="E46" s="128"/>
      <c r="F46" s="128"/>
      <c r="G46" s="128"/>
      <c r="H46" s="128"/>
      <c r="I46" s="128"/>
      <c r="J46" s="128"/>
      <c r="K46" s="128"/>
    </row>
    <row r="47" spans="3:11" ht="18">
      <c r="C47" s="1"/>
      <c r="D47" s="1"/>
      <c r="E47" s="128"/>
      <c r="F47" s="128"/>
      <c r="G47" s="128"/>
      <c r="H47" s="128"/>
      <c r="I47" s="128"/>
      <c r="J47" s="62"/>
      <c r="K47" s="98"/>
    </row>
    <row r="48" spans="3:14" ht="18">
      <c r="C48" s="1"/>
      <c r="D48" s="1"/>
      <c r="E48" s="138"/>
      <c r="F48" s="138"/>
      <c r="G48" s="138"/>
      <c r="H48" s="138"/>
      <c r="I48" s="138"/>
      <c r="J48" s="138"/>
      <c r="K48" s="138"/>
      <c r="M48" s="60"/>
      <c r="N48" s="57"/>
    </row>
    <row r="49" spans="3:11" ht="15">
      <c r="C49" s="1"/>
      <c r="D49" s="1"/>
      <c r="E49" s="128"/>
      <c r="F49" s="128"/>
      <c r="G49" s="128"/>
      <c r="H49" s="128"/>
      <c r="I49" s="128"/>
      <c r="J49" s="128"/>
      <c r="K49" s="128"/>
    </row>
    <row r="50" spans="3:15" ht="18">
      <c r="C50" s="1"/>
      <c r="D50" s="1"/>
      <c r="E50" s="128"/>
      <c r="F50" s="128"/>
      <c r="G50" s="128"/>
      <c r="H50" s="128"/>
      <c r="I50" s="128"/>
      <c r="J50" s="128"/>
      <c r="K50" s="98"/>
      <c r="L50" s="59"/>
      <c r="O50" s="57"/>
    </row>
    <row r="51" spans="3:14" ht="18">
      <c r="C51" s="1"/>
      <c r="D51" s="1"/>
      <c r="E51" s="62"/>
      <c r="F51" s="98"/>
      <c r="G51" s="98"/>
      <c r="H51" s="62"/>
      <c r="I51" s="62"/>
      <c r="J51" s="98"/>
      <c r="K51" s="63"/>
      <c r="M51" s="1"/>
      <c r="N51" s="1"/>
    </row>
    <row r="52" spans="3:14" ht="18">
      <c r="C52" s="1"/>
      <c r="D52" s="1"/>
      <c r="E52" s="63"/>
      <c r="F52" s="62"/>
      <c r="G52" s="62"/>
      <c r="H52" s="98"/>
      <c r="I52" s="98"/>
      <c r="J52" s="62"/>
      <c r="K52" s="98"/>
      <c r="L52" s="59"/>
      <c r="M52" s="1"/>
      <c r="N52" s="1"/>
    </row>
    <row r="53" spans="3:14" ht="15">
      <c r="C53" s="1"/>
      <c r="D53" s="1"/>
      <c r="E53" s="1"/>
      <c r="F53" s="56"/>
      <c r="G53" s="17"/>
      <c r="H53" s="19"/>
      <c r="I53" s="19"/>
      <c r="J53" s="19"/>
      <c r="K53" s="19"/>
      <c r="M53" s="1"/>
      <c r="N53" s="1"/>
    </row>
    <row r="54" spans="3:14" ht="15">
      <c r="C54" s="1"/>
      <c r="D54" s="1"/>
      <c r="E54" s="1"/>
      <c r="F54" s="1"/>
      <c r="G54" s="17"/>
      <c r="H54" s="19"/>
      <c r="I54" s="18"/>
      <c r="J54" s="19"/>
      <c r="K54" s="19"/>
      <c r="L54" s="57"/>
      <c r="M54" s="1"/>
      <c r="N54" s="1"/>
    </row>
    <row r="55" spans="3:12" ht="12.75">
      <c r="C55" s="1"/>
      <c r="D55" s="1"/>
      <c r="E55" s="3"/>
      <c r="F55" s="3"/>
      <c r="G55" s="18"/>
      <c r="H55" s="19"/>
      <c r="I55" s="19"/>
      <c r="J55" s="19"/>
      <c r="K55" s="19"/>
      <c r="L55" s="1"/>
    </row>
    <row r="56" spans="3:12" ht="12.75">
      <c r="C56" s="1"/>
      <c r="D56" s="1"/>
      <c r="E56" s="3"/>
      <c r="F56" s="3"/>
      <c r="G56" s="1"/>
      <c r="H56" s="3"/>
      <c r="I56" s="3"/>
      <c r="J56" s="3"/>
      <c r="K56" s="1"/>
      <c r="L56" s="1"/>
    </row>
    <row r="57" spans="3:12" ht="12.75"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3:12" ht="12.75"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5:11" ht="12.75">
      <c r="E59" s="1"/>
      <c r="F59" s="1"/>
      <c r="G59" s="1"/>
      <c r="H59" s="1"/>
      <c r="I59" s="1"/>
      <c r="J59" s="1"/>
      <c r="K59" s="1"/>
    </row>
  </sheetData>
  <mergeCells count="19">
    <mergeCell ref="M15:O15"/>
    <mergeCell ref="A5:C6"/>
    <mergeCell ref="M33:N33"/>
    <mergeCell ref="M34:N34"/>
    <mergeCell ref="M36:N36"/>
    <mergeCell ref="E49:K49"/>
    <mergeCell ref="M37:N37"/>
    <mergeCell ref="E44:J45"/>
    <mergeCell ref="A1:H1"/>
    <mergeCell ref="I1:M1"/>
    <mergeCell ref="M28:N28"/>
    <mergeCell ref="E41:K41"/>
    <mergeCell ref="E39:K39"/>
    <mergeCell ref="A24:C26"/>
    <mergeCell ref="E50:J50"/>
    <mergeCell ref="A27:C45"/>
    <mergeCell ref="E47:I47"/>
    <mergeCell ref="E48:K48"/>
    <mergeCell ref="E46:K46"/>
  </mergeCells>
  <hyperlinks>
    <hyperlink ref="M37" r:id="rId1" display="http://www.westcoat.com"/>
    <hyperlink ref="A22" r:id="rId2" display="www.westcoat.com"/>
  </hyperlinks>
  <printOptions horizontalCentered="1"/>
  <pageMargins left="0.25" right="0.25" top="1.25" bottom="0.25" header="0" footer="0"/>
  <pageSetup orientation="landscape" scale="70"/>
  <headerFooter alignWithMargins="0">
    <oddFooter>&amp;RALXInteiorMaterialTemplate 8/12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danielle dreher</cp:lastModifiedBy>
  <cp:lastPrinted>2012-06-08T19:50:57Z</cp:lastPrinted>
  <dcterms:created xsi:type="dcterms:W3CDTF">1998-12-10T19:24:37Z</dcterms:created>
  <dcterms:modified xsi:type="dcterms:W3CDTF">2012-08-23T21:30:48Z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