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4840" windowHeight="17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<sst xmlns="http://schemas.openxmlformats.org/spreadsheetml/2006/main" count="95" uniqueCount="78">
  <si>
    <t>Fax (619) 262-8606</t>
  </si>
  <si>
    <r>
      <t xml:space="preserve">Step 1: </t>
    </r>
    <r>
      <rPr>
        <sz val="12"/>
        <rFont val="Times New Roman"/>
        <family val="0"/>
      </rPr>
      <t>Enter the total square</t>
    </r>
  </si>
  <si>
    <t>Please read the complete specification sheet prior to ordering material or beginning job.</t>
  </si>
  <si>
    <t>www.westcoat.com</t>
  </si>
  <si>
    <t>for a variety of our systems</t>
  </si>
  <si>
    <t>Please Round Up When Ordering</t>
  </si>
  <si>
    <t>* Quantities and prices are based on single bag/single gallon units. (Unless otherwise stated)</t>
  </si>
  <si>
    <t>Rounding is not reflected in above price</t>
  </si>
  <si>
    <t>Slurry Coat</t>
  </si>
  <si>
    <t>Sheet Membrane and Lath</t>
  </si>
  <si>
    <t>Base Coat</t>
  </si>
  <si>
    <t>Texture Coat</t>
  </si>
  <si>
    <t>Top Coat</t>
  </si>
  <si>
    <t>Template Instructions:</t>
  </si>
  <si>
    <t xml:space="preserve">footage of the project at the </t>
  </si>
  <si>
    <t>* We do not guarantee coverages, please allow additional material for waste.</t>
  </si>
  <si>
    <t>Optional</t>
  </si>
  <si>
    <r>
      <t xml:space="preserve">  ALX Material Template -</t>
    </r>
    <r>
      <rPr>
        <sz val="22"/>
        <rFont val="Akzidenz Grotesk BE BoldCn"/>
        <family val="0"/>
      </rPr>
      <t xml:space="preserve"> Standard Finish</t>
    </r>
  </si>
  <si>
    <t>are also available on our website.</t>
  </si>
  <si>
    <t>* Contact your local distributor for a price quote, specification sheets and/or dvds.</t>
  </si>
  <si>
    <t>WP-10 Staples 5/8"</t>
  </si>
  <si>
    <t>TC-1 Basecoat Cement</t>
  </si>
  <si>
    <t>WP-81 Cement Modifier</t>
  </si>
  <si>
    <t>bottom of the template.</t>
  </si>
  <si>
    <t>instructions please refer to the</t>
  </si>
  <si>
    <t xml:space="preserve">system specification sheets posted </t>
  </si>
  <si>
    <t>on our website. Training videos</t>
  </si>
  <si>
    <r>
      <t xml:space="preserve">Step 2: </t>
    </r>
    <r>
      <rPr>
        <sz val="12"/>
        <rFont val="Times New Roman"/>
        <family val="0"/>
      </rPr>
      <t xml:space="preserve">Enter the cost per </t>
    </r>
  </si>
  <si>
    <t>unit (single kit, bag etc.)</t>
  </si>
  <si>
    <t xml:space="preserve">for each product in the </t>
  </si>
  <si>
    <t>indicated column.</t>
  </si>
  <si>
    <t>TC-3 Medium Texture Cement</t>
  </si>
  <si>
    <t>WP-40</t>
  </si>
  <si>
    <t>WP-25</t>
  </si>
  <si>
    <t>WP-10</t>
  </si>
  <si>
    <t>* Coating accessories and system options are not figured into estimates.</t>
  </si>
  <si>
    <r>
      <t>NOTE:</t>
    </r>
    <r>
      <rPr>
        <sz val="12"/>
        <rFont val="Times New Roman"/>
        <family val="0"/>
      </rPr>
      <t xml:space="preserve"> For installation </t>
    </r>
  </si>
  <si>
    <t>* All coverage rates should be verified and adjusted for each project.</t>
  </si>
  <si>
    <t>WP-25 Metal Lath</t>
  </si>
  <si>
    <t>TC-1</t>
  </si>
  <si>
    <t>TC-3</t>
  </si>
  <si>
    <t xml:space="preserve">TC-1 Basecoat Cement </t>
  </si>
  <si>
    <t>SC-10 Acrylic Topcoat</t>
  </si>
  <si>
    <t>SC-10</t>
  </si>
  <si>
    <t xml:space="preserve">SC-10 </t>
  </si>
  <si>
    <t>WP-81</t>
  </si>
  <si>
    <t>box</t>
  </si>
  <si>
    <t>sq.ft./roll</t>
  </si>
  <si>
    <t>rolls</t>
  </si>
  <si>
    <t>Product</t>
  </si>
  <si>
    <t>Description</t>
  </si>
  <si>
    <t>Job</t>
  </si>
  <si>
    <t>(sq.ft.)</t>
  </si>
  <si>
    <t>(per sq. ft.)</t>
  </si>
  <si>
    <t xml:space="preserve">Material </t>
  </si>
  <si>
    <t>Needed</t>
  </si>
  <si>
    <t xml:space="preserve"> sq.ft./gal</t>
  </si>
  <si>
    <t xml:space="preserve"> sq.ft./bag</t>
  </si>
  <si>
    <t>Cost</t>
  </si>
  <si>
    <t xml:space="preserve">Coverage will   </t>
  </si>
  <si>
    <t xml:space="preserve">                 vary</t>
  </si>
  <si>
    <t xml:space="preserve"> sq.ft./piece</t>
  </si>
  <si>
    <t>sq.ft./box</t>
  </si>
  <si>
    <t>Total Material</t>
  </si>
  <si>
    <t>gallons</t>
  </si>
  <si>
    <t>bags</t>
  </si>
  <si>
    <t>Total Costs</t>
  </si>
  <si>
    <t>Total</t>
  </si>
  <si>
    <t>pieces</t>
  </si>
  <si>
    <t>WP-40 Sheet Membrane</t>
  </si>
  <si>
    <t xml:space="preserve">Step 1: Total Square Footage </t>
  </si>
  <si>
    <t>Step 2: Cost for</t>
  </si>
  <si>
    <t>Each Product</t>
  </si>
  <si>
    <t>This Sheet to Be Used as Rough Estimate Only</t>
  </si>
  <si>
    <t>Westcoat Specialty Coating Systems</t>
  </si>
  <si>
    <t>770 Gateway Center Drive</t>
  </si>
  <si>
    <t>San Diego,  Ca 92102</t>
  </si>
  <si>
    <t>800-250-4519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</si>
</sst>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  <numFmt numFmtId="171" formatCode="00000"/>
    <numFmt numFmtId="172" formatCode="0.0"/>
    <numFmt numFmtId="173" formatCode="0.000"/>
    <numFmt numFmtId="174" formatCode="m/d/yyyy"/>
  </numFmts>
  <fonts count="3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name val="Times"/>
      <family val="0"/>
    </font>
    <font>
      <b/>
      <sz val="12"/>
      <name val="Times"/>
      <family val="0"/>
    </font>
    <font>
      <b/>
      <sz val="9"/>
      <name val="Times"/>
      <family val="0"/>
    </font>
    <font>
      <b/>
      <sz val="12"/>
      <color indexed="10"/>
      <name val="Times"/>
      <family val="0"/>
    </font>
    <font>
      <sz val="9"/>
      <color indexed="10"/>
      <name val="Times"/>
      <family val="0"/>
    </font>
    <font>
      <sz val="36"/>
      <name val="Cooper Blk BT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Verdana"/>
      <family val="0"/>
    </font>
    <font>
      <b/>
      <sz val="12"/>
      <color indexed="8"/>
      <name val="Times"/>
      <family val="0"/>
    </font>
    <font>
      <sz val="30"/>
      <name val="Akzidenz Grotesk BE BoldCn"/>
      <family val="0"/>
    </font>
    <font>
      <sz val="10"/>
      <name val="Times"/>
      <family val="0"/>
    </font>
    <font>
      <b/>
      <i/>
      <sz val="10"/>
      <name val="Times"/>
      <family val="0"/>
    </font>
    <font>
      <b/>
      <u val="single"/>
      <sz val="10"/>
      <name val="Times"/>
      <family val="0"/>
    </font>
    <font>
      <sz val="10"/>
      <name val="Times New Roman Bold"/>
      <family val="0"/>
    </font>
    <font>
      <sz val="10"/>
      <name val="Geneva"/>
      <family val="0"/>
    </font>
    <font>
      <u val="single"/>
      <sz val="10"/>
      <color indexed="12"/>
      <name val="Times New Roman Bold"/>
      <family val="0"/>
    </font>
    <font>
      <sz val="10"/>
      <name val="Times New Roman"/>
      <family val="0"/>
    </font>
    <font>
      <b/>
      <i/>
      <u val="single"/>
      <sz val="10"/>
      <name val="Times"/>
      <family val="0"/>
    </font>
    <font>
      <sz val="14"/>
      <name val="Geneva"/>
      <family val="0"/>
    </font>
    <font>
      <sz val="14"/>
      <name val="Times"/>
      <family val="0"/>
    </font>
    <font>
      <b/>
      <i/>
      <sz val="14"/>
      <name val="Times"/>
      <family val="0"/>
    </font>
    <font>
      <sz val="14"/>
      <name val="Times New Roman Bold"/>
      <family val="0"/>
    </font>
    <font>
      <sz val="14"/>
      <name val="Times New Roman"/>
      <family val="0"/>
    </font>
    <font>
      <u val="single"/>
      <sz val="14"/>
      <color indexed="12"/>
      <name val="Times New Roman Bold"/>
      <family val="0"/>
    </font>
    <font>
      <sz val="12"/>
      <name val="Times New Roman"/>
      <family val="0"/>
    </font>
    <font>
      <b/>
      <sz val="12"/>
      <name val="Times New Roman"/>
      <family val="0"/>
    </font>
    <font>
      <u val="single"/>
      <sz val="12"/>
      <color indexed="12"/>
      <name val="Times New Roman"/>
      <family val="0"/>
    </font>
    <font>
      <b/>
      <u val="single"/>
      <sz val="14"/>
      <name val="Times New Roman"/>
      <family val="0"/>
    </font>
    <font>
      <sz val="9"/>
      <color indexed="8"/>
      <name val="Times"/>
      <family val="0"/>
    </font>
    <font>
      <sz val="9"/>
      <color indexed="8"/>
      <name val="Geneva"/>
      <family val="0"/>
    </font>
    <font>
      <sz val="22"/>
      <name val="Akzidenz Grotesk BE BoldCn"/>
      <family val="0"/>
    </font>
    <font>
      <b/>
      <i/>
      <u val="single"/>
      <sz val="16"/>
      <name val="Times"/>
      <family val="0"/>
    </font>
    <font>
      <sz val="16"/>
      <name val="Geneva"/>
      <family val="0"/>
    </font>
    <font>
      <sz val="9"/>
      <color indexed="10"/>
      <name val="Geneva"/>
      <family val="0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0" fillId="0" borderId="1" xfId="0" applyBorder="1" applyAlignment="1">
      <alignment/>
    </xf>
    <xf numFmtId="0" fontId="4" fillId="0" borderId="2" xfId="0" applyFont="1" applyBorder="1" applyAlignment="1">
      <alignment/>
    </xf>
    <xf numFmtId="0" fontId="0" fillId="0" borderId="3" xfId="0" applyBorder="1" applyAlignment="1" applyProtection="1">
      <alignment/>
      <protection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 applyProtection="1">
      <alignment horizontal="center"/>
      <protection locked="0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44" fontId="4" fillId="0" borderId="8" xfId="0" applyNumberFormat="1" applyFont="1" applyBorder="1" applyAlignment="1" applyProtection="1">
      <alignment/>
      <protection/>
    </xf>
    <xf numFmtId="0" fontId="13" fillId="0" borderId="0" xfId="0" applyFont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4" fillId="0" borderId="10" xfId="0" applyFont="1" applyBorder="1" applyAlignment="1">
      <alignment/>
    </xf>
    <xf numFmtId="172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172" fontId="4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" xfId="0" applyFont="1" applyBorder="1" applyAlignment="1">
      <alignment/>
    </xf>
    <xf numFmtId="172" fontId="4" fillId="0" borderId="16" xfId="0" applyNumberFormat="1" applyFont="1" applyBorder="1" applyAlignment="1">
      <alignment/>
    </xf>
    <xf numFmtId="0" fontId="4" fillId="0" borderId="17" xfId="0" applyFont="1" applyBorder="1" applyAlignment="1">
      <alignment/>
    </xf>
    <xf numFmtId="172" fontId="4" fillId="0" borderId="16" xfId="0" applyNumberFormat="1" applyFont="1" applyBorder="1" applyAlignment="1">
      <alignment/>
    </xf>
    <xf numFmtId="0" fontId="4" fillId="0" borderId="17" xfId="0" applyFont="1" applyBorder="1" applyAlignment="1">
      <alignment/>
    </xf>
    <xf numFmtId="172" fontId="4" fillId="0" borderId="18" xfId="0" applyNumberFormat="1" applyFont="1" applyBorder="1" applyAlignment="1">
      <alignment/>
    </xf>
    <xf numFmtId="0" fontId="4" fillId="0" borderId="8" xfId="0" applyFont="1" applyBorder="1" applyAlignment="1">
      <alignment/>
    </xf>
    <xf numFmtId="44" fontId="4" fillId="0" borderId="14" xfId="0" applyNumberFormat="1" applyFont="1" applyBorder="1" applyAlignment="1">
      <alignment/>
    </xf>
    <xf numFmtId="44" fontId="4" fillId="0" borderId="16" xfId="0" applyNumberFormat="1" applyFont="1" applyBorder="1" applyAlignment="1">
      <alignment/>
    </xf>
    <xf numFmtId="44" fontId="4" fillId="0" borderId="18" xfId="0" applyNumberFormat="1" applyFont="1" applyBorder="1" applyAlignment="1">
      <alignment/>
    </xf>
    <xf numFmtId="0" fontId="4" fillId="0" borderId="19" xfId="0" applyFont="1" applyBorder="1" applyAlignment="1">
      <alignment horizontal="right"/>
    </xf>
    <xf numFmtId="44" fontId="4" fillId="0" borderId="9" xfId="0" applyNumberFormat="1" applyFont="1" applyBorder="1" applyAlignment="1">
      <alignment/>
    </xf>
    <xf numFmtId="0" fontId="9" fillId="0" borderId="0" xfId="0" applyFont="1" applyAlignment="1">
      <alignment horizontal="center" vertical="center"/>
    </xf>
    <xf numFmtId="172" fontId="4" fillId="0" borderId="20" xfId="0" applyNumberFormat="1" applyFont="1" applyBorder="1" applyAlignment="1">
      <alignment horizontal="center"/>
    </xf>
    <xf numFmtId="172" fontId="4" fillId="0" borderId="21" xfId="0" applyNumberFormat="1" applyFont="1" applyBorder="1" applyAlignment="1">
      <alignment horizontal="center"/>
    </xf>
    <xf numFmtId="44" fontId="4" fillId="0" borderId="15" xfId="17" applyFont="1" applyBorder="1" applyAlignment="1" applyProtection="1">
      <alignment/>
      <protection/>
    </xf>
    <xf numFmtId="44" fontId="4" fillId="0" borderId="17" xfId="17" applyFont="1" applyBorder="1" applyAlignment="1" applyProtection="1">
      <alignment/>
      <protection/>
    </xf>
    <xf numFmtId="44" fontId="4" fillId="0" borderId="17" xfId="17" applyFont="1" applyBorder="1" applyAlignment="1" applyProtection="1">
      <alignment/>
      <protection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170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170" fontId="4" fillId="0" borderId="1" xfId="0" applyNumberFormat="1" applyFont="1" applyBorder="1" applyAlignment="1">
      <alignment/>
    </xf>
    <xf numFmtId="44" fontId="4" fillId="0" borderId="15" xfId="17" applyFont="1" applyBorder="1" applyAlignment="1" applyProtection="1">
      <alignment/>
      <protection/>
    </xf>
    <xf numFmtId="0" fontId="5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left"/>
    </xf>
    <xf numFmtId="0" fontId="4" fillId="0" borderId="23" xfId="0" applyFont="1" applyBorder="1" applyAlignment="1">
      <alignment/>
    </xf>
    <xf numFmtId="44" fontId="4" fillId="0" borderId="24" xfId="17" applyFont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17" fillId="0" borderId="25" xfId="0" applyFont="1" applyBorder="1" applyAlignment="1">
      <alignment/>
    </xf>
    <xf numFmtId="0" fontId="0" fillId="0" borderId="23" xfId="0" applyBorder="1" applyAlignment="1">
      <alignment/>
    </xf>
    <xf numFmtId="0" fontId="17" fillId="0" borderId="23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0" xfId="0" applyFont="1" applyFill="1" applyBorder="1" applyAlignment="1">
      <alignment horizontal="left" indent="2"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20" applyFont="1" applyBorder="1" applyAlignment="1" applyProtection="1">
      <alignment/>
      <protection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22" fillId="0" borderId="0" xfId="0" applyFont="1" applyBorder="1" applyAlignment="1">
      <alignment/>
    </xf>
    <xf numFmtId="0" fontId="24" fillId="0" borderId="0" xfId="0" applyFont="1" applyAlignment="1">
      <alignment horizontal="left" indent="1"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27" xfId="0" applyBorder="1" applyAlignment="1">
      <alignment/>
    </xf>
    <xf numFmtId="0" fontId="24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Fill="1" applyBorder="1" applyAlignment="1">
      <alignment horizontal="center"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28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24" fillId="0" borderId="28" xfId="0" applyFont="1" applyFill="1" applyBorder="1" applyAlignment="1">
      <alignment/>
    </xf>
    <xf numFmtId="0" fontId="28" fillId="0" borderId="0" xfId="20" applyFont="1" applyBorder="1" applyAlignment="1" applyProtection="1">
      <alignment/>
      <protection/>
    </xf>
    <xf numFmtId="0" fontId="24" fillId="0" borderId="0" xfId="0" applyFont="1" applyFill="1" applyBorder="1" applyAlignment="1">
      <alignment horizontal="left"/>
    </xf>
    <xf numFmtId="0" fontId="23" fillId="0" borderId="3" xfId="0" applyFont="1" applyBorder="1" applyAlignment="1">
      <alignment/>
    </xf>
    <xf numFmtId="0" fontId="24" fillId="0" borderId="29" xfId="0" applyFont="1" applyFill="1" applyBorder="1" applyAlignment="1">
      <alignment horizontal="left"/>
    </xf>
    <xf numFmtId="0" fontId="23" fillId="0" borderId="30" xfId="0" applyFont="1" applyFill="1" applyBorder="1" applyAlignment="1">
      <alignment/>
    </xf>
    <xf numFmtId="0" fontId="24" fillId="0" borderId="30" xfId="0" applyFont="1" applyFill="1" applyBorder="1" applyAlignment="1">
      <alignment horizontal="left"/>
    </xf>
    <xf numFmtId="0" fontId="23" fillId="0" borderId="31" xfId="0" applyFont="1" applyBorder="1" applyAlignment="1">
      <alignment/>
    </xf>
    <xf numFmtId="0" fontId="23" fillId="0" borderId="3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3" fillId="0" borderId="30" xfId="0" applyFont="1" applyBorder="1" applyAlignment="1">
      <alignment/>
    </xf>
    <xf numFmtId="0" fontId="24" fillId="0" borderId="32" xfId="0" applyFont="1" applyBorder="1" applyAlignment="1">
      <alignment/>
    </xf>
    <xf numFmtId="0" fontId="29" fillId="0" borderId="0" xfId="0" applyFont="1" applyBorder="1" applyAlignment="1">
      <alignment/>
    </xf>
    <xf numFmtId="170" fontId="4" fillId="0" borderId="1" xfId="0" applyNumberFormat="1" applyFont="1" applyBorder="1" applyAlignment="1">
      <alignment/>
    </xf>
    <xf numFmtId="170" fontId="8" fillId="0" borderId="33" xfId="15" applyNumberFormat="1" applyFont="1" applyBorder="1" applyAlignment="1" applyProtection="1">
      <alignment/>
      <protection locked="0"/>
    </xf>
    <xf numFmtId="0" fontId="0" fillId="0" borderId="34" xfId="0" applyBorder="1" applyAlignment="1">
      <alignment/>
    </xf>
    <xf numFmtId="0" fontId="34" fillId="0" borderId="1" xfId="0" applyFont="1" applyBorder="1" applyAlignment="1">
      <alignment/>
    </xf>
    <xf numFmtId="0" fontId="33" fillId="0" borderId="35" xfId="0" applyFont="1" applyBorder="1" applyAlignment="1">
      <alignment/>
    </xf>
    <xf numFmtId="0" fontId="13" fillId="0" borderId="22" xfId="0" applyFont="1" applyBorder="1" applyAlignment="1">
      <alignment horizontal="center"/>
    </xf>
    <xf numFmtId="172" fontId="4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indent="1"/>
    </xf>
    <xf numFmtId="0" fontId="0" fillId="0" borderId="0" xfId="0" applyFont="1" applyBorder="1" applyAlignment="1">
      <alignment/>
    </xf>
    <xf numFmtId="0" fontId="30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31" fillId="0" borderId="0" xfId="20" applyFont="1" applyBorder="1" applyAlignment="1" applyProtection="1">
      <alignment horizontal="left" indent="1"/>
      <protection/>
    </xf>
    <xf numFmtId="0" fontId="29" fillId="0" borderId="0" xfId="0" applyFont="1" applyFill="1" applyBorder="1" applyAlignment="1">
      <alignment horizontal="left" vertical="center"/>
    </xf>
    <xf numFmtId="44" fontId="8" fillId="0" borderId="1" xfId="17" applyNumberFormat="1" applyFont="1" applyBorder="1" applyAlignment="1" applyProtection="1">
      <alignment/>
      <protection locked="0"/>
    </xf>
    <xf numFmtId="0" fontId="38" fillId="0" borderId="1" xfId="0" applyFont="1" applyBorder="1" applyAlignment="1" applyProtection="1">
      <alignment/>
      <protection locked="0"/>
    </xf>
    <xf numFmtId="44" fontId="8" fillId="0" borderId="1" xfId="17" applyFont="1" applyBorder="1" applyAlignment="1" applyProtection="1">
      <alignment/>
      <protection locked="0"/>
    </xf>
    <xf numFmtId="0" fontId="2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7" fillId="0" borderId="36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0" fontId="7" fillId="0" borderId="37" xfId="0" applyFont="1" applyBorder="1" applyAlignment="1">
      <alignment horizontal="left"/>
    </xf>
    <xf numFmtId="0" fontId="36" fillId="0" borderId="38" xfId="0" applyFont="1" applyFill="1" applyBorder="1" applyAlignment="1">
      <alignment horizontal="left"/>
    </xf>
    <xf numFmtId="0" fontId="37" fillId="0" borderId="39" xfId="0" applyFont="1" applyBorder="1" applyAlignment="1">
      <alignment/>
    </xf>
    <xf numFmtId="0" fontId="37" fillId="0" borderId="28" xfId="0" applyFont="1" applyBorder="1" applyAlignment="1">
      <alignment/>
    </xf>
    <xf numFmtId="0" fontId="37" fillId="0" borderId="0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/>
    </xf>
    <xf numFmtId="0" fontId="32" fillId="0" borderId="0" xfId="0" applyFont="1" applyBorder="1" applyAlignment="1">
      <alignment wrapText="1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0</xdr:rowOff>
    </xdr:from>
    <xdr:to>
      <xdr:col>7</xdr:col>
      <xdr:colOff>85725</xdr:colOff>
      <xdr:row>0</xdr:row>
      <xdr:rowOff>581025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5067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</xdr:row>
      <xdr:rowOff>0</xdr:rowOff>
    </xdr:from>
    <xdr:to>
      <xdr:col>1</xdr:col>
      <xdr:colOff>171450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628650"/>
          <a:ext cx="1638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0</xdr:rowOff>
    </xdr:from>
    <xdr:to>
      <xdr:col>7</xdr:col>
      <xdr:colOff>66675</xdr:colOff>
      <xdr:row>0</xdr:row>
      <xdr:rowOff>590550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51911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25</xdr:row>
      <xdr:rowOff>85725</xdr:rowOff>
    </xdr:from>
    <xdr:to>
      <xdr:col>6</xdr:col>
      <xdr:colOff>600075</xdr:colOff>
      <xdr:row>25</xdr:row>
      <xdr:rowOff>85725</xdr:rowOff>
    </xdr:to>
    <xdr:sp>
      <xdr:nvSpPr>
        <xdr:cNvPr id="4" name="Line 69"/>
        <xdr:cNvSpPr>
          <a:spLocks/>
        </xdr:cNvSpPr>
      </xdr:nvSpPr>
      <xdr:spPr>
        <a:xfrm>
          <a:off x="4543425" y="5229225"/>
          <a:ext cx="59055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estcoat.com" TargetMode="External" /><Relationship Id="rId2" Type="http://schemas.openxmlformats.org/officeDocument/2006/relationships/hyperlink" Target="http://www.westcoat.com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workbookViewId="0" topLeftCell="A3">
      <selection activeCell="G24" sqref="G24"/>
    </sheetView>
  </sheetViews>
  <sheetFormatPr defaultColWidth="11.00390625" defaultRowHeight="12"/>
  <cols>
    <col min="1" max="1" width="20.875" style="0" customWidth="1"/>
    <col min="2" max="2" width="2.875" style="0" customWidth="1"/>
    <col min="3" max="3" width="4.00390625" style="0" customWidth="1"/>
    <col min="4" max="4" width="5.00390625" style="0" customWidth="1"/>
    <col min="5" max="5" width="21.625" style="0" customWidth="1"/>
    <col min="6" max="6" width="5.125" style="0" customWidth="1"/>
    <col min="7" max="7" width="9.375" style="0" customWidth="1"/>
    <col min="8" max="9" width="8.875" style="0" customWidth="1"/>
    <col min="10" max="11" width="16.875" style="0" bestFit="1" customWidth="1"/>
    <col min="12" max="12" width="4.50390625" style="0" customWidth="1"/>
    <col min="13" max="13" width="15.00390625" style="0" customWidth="1"/>
    <col min="14" max="14" width="14.625" style="0" customWidth="1"/>
    <col min="15" max="15" width="10.375" style="0" customWidth="1"/>
  </cols>
  <sheetData>
    <row r="1" spans="1:15" ht="49.5" customHeight="1">
      <c r="A1" s="137"/>
      <c r="B1" s="137"/>
      <c r="C1" s="137"/>
      <c r="D1" s="137"/>
      <c r="E1" s="137"/>
      <c r="F1" s="137"/>
      <c r="G1" s="137"/>
      <c r="H1" s="137"/>
      <c r="I1" s="141" t="s">
        <v>17</v>
      </c>
      <c r="J1" s="142"/>
      <c r="K1" s="142"/>
      <c r="L1" s="142"/>
      <c r="M1" s="142"/>
      <c r="N1" s="142"/>
      <c r="O1" s="49"/>
    </row>
    <row r="2" ht="12.75" customHeight="1">
      <c r="B2" s="2"/>
    </row>
    <row r="3" spans="1:11" ht="13.5" customHeight="1">
      <c r="A3" s="5"/>
      <c r="B3" s="2"/>
      <c r="E3" s="9"/>
      <c r="F3" s="9"/>
      <c r="G3" s="9"/>
      <c r="H3" s="9"/>
      <c r="I3" s="9"/>
      <c r="J3" s="9"/>
      <c r="K3" s="26" t="s">
        <v>16</v>
      </c>
    </row>
    <row r="4" spans="1:11" ht="16.5" thickBot="1">
      <c r="A4" s="8"/>
      <c r="B4" s="7"/>
      <c r="C4" s="6"/>
      <c r="E4" s="4" t="s">
        <v>49</v>
      </c>
      <c r="F4" s="10" t="s">
        <v>59</v>
      </c>
      <c r="H4" s="4" t="s">
        <v>51</v>
      </c>
      <c r="I4" s="4" t="s">
        <v>54</v>
      </c>
      <c r="J4" s="15" t="s">
        <v>71</v>
      </c>
      <c r="K4" s="4" t="s">
        <v>58</v>
      </c>
    </row>
    <row r="5" spans="1:14" ht="15" thickBot="1">
      <c r="A5" s="119"/>
      <c r="B5" s="3"/>
      <c r="C5" s="120"/>
      <c r="E5" s="4" t="s">
        <v>50</v>
      </c>
      <c r="F5" s="4" t="s">
        <v>60</v>
      </c>
      <c r="G5" s="4"/>
      <c r="H5" s="4" t="s">
        <v>52</v>
      </c>
      <c r="I5" s="4" t="s">
        <v>55</v>
      </c>
      <c r="J5" s="27" t="s">
        <v>72</v>
      </c>
      <c r="K5" s="4" t="s">
        <v>53</v>
      </c>
      <c r="N5" s="16" t="s">
        <v>63</v>
      </c>
    </row>
    <row r="6" spans="1:14" ht="15" customHeight="1" thickBot="1">
      <c r="A6" s="140" t="s">
        <v>13</v>
      </c>
      <c r="B6" s="140"/>
      <c r="C6" s="140"/>
      <c r="E6" s="68" t="s">
        <v>9</v>
      </c>
      <c r="F6" s="63"/>
      <c r="G6" s="63"/>
      <c r="H6" s="63"/>
      <c r="I6" s="72"/>
      <c r="J6" s="117"/>
      <c r="K6" s="73"/>
      <c r="N6" s="17" t="s">
        <v>55</v>
      </c>
    </row>
    <row r="7" spans="1:15" ht="12.75">
      <c r="A7" s="140"/>
      <c r="B7" s="140"/>
      <c r="C7" s="140"/>
      <c r="E7" s="64" t="s">
        <v>69</v>
      </c>
      <c r="F7" s="58">
        <v>225</v>
      </c>
      <c r="G7" s="57" t="s">
        <v>47</v>
      </c>
      <c r="H7" s="59">
        <f>H26</f>
        <v>10800</v>
      </c>
      <c r="I7" s="51">
        <f>SUM(H7/F7)</f>
        <v>48</v>
      </c>
      <c r="J7" s="125">
        <v>0</v>
      </c>
      <c r="K7" s="53">
        <f>SUM(1/F7)*J7</f>
        <v>0</v>
      </c>
      <c r="M7" s="31" t="s">
        <v>32</v>
      </c>
      <c r="N7" s="32">
        <f>I7</f>
        <v>48</v>
      </c>
      <c r="O7" s="33" t="s">
        <v>48</v>
      </c>
    </row>
    <row r="8" spans="1:15" s="6" customFormat="1" ht="15">
      <c r="A8" s="121" t="s">
        <v>1</v>
      </c>
      <c r="B8" s="111"/>
      <c r="C8" s="111"/>
      <c r="E8" s="65" t="s">
        <v>38</v>
      </c>
      <c r="F8" s="60">
        <v>18</v>
      </c>
      <c r="G8" s="60" t="s">
        <v>61</v>
      </c>
      <c r="H8" s="61">
        <f>H26</f>
        <v>10800</v>
      </c>
      <c r="I8" s="51">
        <f>H8/F8</f>
        <v>600</v>
      </c>
      <c r="J8" s="125">
        <v>0</v>
      </c>
      <c r="K8" s="53">
        <f>SUM(1/F8)*J8</f>
        <v>0</v>
      </c>
      <c r="M8" s="34" t="s">
        <v>33</v>
      </c>
      <c r="N8" s="35">
        <f>I8</f>
        <v>600</v>
      </c>
      <c r="O8" s="36" t="s">
        <v>68</v>
      </c>
    </row>
    <row r="9" spans="1:15" ht="15">
      <c r="A9" s="122" t="s">
        <v>14</v>
      </c>
      <c r="B9" s="111"/>
      <c r="C9" s="111"/>
      <c r="E9" s="71" t="s">
        <v>20</v>
      </c>
      <c r="F9" s="67">
        <v>600</v>
      </c>
      <c r="G9" s="67" t="s">
        <v>62</v>
      </c>
      <c r="H9" s="112">
        <f>H26</f>
        <v>10800</v>
      </c>
      <c r="I9" s="50">
        <f>H9/F9</f>
        <v>18</v>
      </c>
      <c r="J9" s="125">
        <v>0</v>
      </c>
      <c r="K9" s="52">
        <f>SUM(1/F9)*J9</f>
        <v>0</v>
      </c>
      <c r="M9" s="37" t="s">
        <v>34</v>
      </c>
      <c r="N9" s="38">
        <f>SUM(I9)</f>
        <v>18</v>
      </c>
      <c r="O9" s="39" t="s">
        <v>46</v>
      </c>
    </row>
    <row r="10" spans="1:15" ht="15">
      <c r="A10" s="122" t="s">
        <v>23</v>
      </c>
      <c r="B10" s="111"/>
      <c r="C10" s="111"/>
      <c r="E10" s="69"/>
      <c r="F10" s="11"/>
      <c r="G10" s="11"/>
      <c r="H10" s="11"/>
      <c r="I10" s="55"/>
      <c r="J10" s="126"/>
      <c r="K10" s="56"/>
      <c r="M10" s="12" t="s">
        <v>39</v>
      </c>
      <c r="N10" s="40">
        <f>SUM(I12+I16)</f>
        <v>356.4</v>
      </c>
      <c r="O10" s="41" t="s">
        <v>65</v>
      </c>
    </row>
    <row r="11" spans="1:15" ht="15">
      <c r="A11" s="121"/>
      <c r="B11" s="111"/>
      <c r="C11" s="111"/>
      <c r="E11" s="70" t="s">
        <v>10</v>
      </c>
      <c r="F11" s="11"/>
      <c r="G11" s="11"/>
      <c r="H11" s="11"/>
      <c r="I11" s="55"/>
      <c r="J11" s="126"/>
      <c r="K11" s="56"/>
      <c r="M11" s="12" t="s">
        <v>45</v>
      </c>
      <c r="N11" s="40">
        <f>SUM(I13+I17+I21)</f>
        <v>485.6142857142857</v>
      </c>
      <c r="O11" s="41" t="s">
        <v>64</v>
      </c>
    </row>
    <row r="12" spans="1:15" ht="15">
      <c r="A12" s="121" t="s">
        <v>27</v>
      </c>
      <c r="B12" s="111"/>
      <c r="C12" s="111"/>
      <c r="E12" s="71" t="s">
        <v>21</v>
      </c>
      <c r="F12" s="67">
        <v>40</v>
      </c>
      <c r="G12" s="67" t="s">
        <v>57</v>
      </c>
      <c r="H12" s="112">
        <f>H26</f>
        <v>10800</v>
      </c>
      <c r="I12" s="118">
        <f>H12/F12</f>
        <v>270</v>
      </c>
      <c r="J12" s="127">
        <v>0</v>
      </c>
      <c r="K12" s="54">
        <f>SUM(1/F12)*J12</f>
        <v>0</v>
      </c>
      <c r="M12" s="12" t="s">
        <v>40</v>
      </c>
      <c r="N12" s="40">
        <f>SUM(I20)</f>
        <v>61.714285714285715</v>
      </c>
      <c r="O12" s="41" t="s">
        <v>65</v>
      </c>
    </row>
    <row r="13" spans="1:15" ht="15.75" thickBot="1">
      <c r="A13" s="122" t="s">
        <v>28</v>
      </c>
      <c r="B13" s="111"/>
      <c r="C13" s="111"/>
      <c r="E13" s="71" t="s">
        <v>22</v>
      </c>
      <c r="F13" s="67">
        <v>32</v>
      </c>
      <c r="G13" s="67" t="s">
        <v>56</v>
      </c>
      <c r="H13" s="112">
        <f>H26</f>
        <v>10800</v>
      </c>
      <c r="I13" s="118">
        <f>H13/F13</f>
        <v>337.5</v>
      </c>
      <c r="J13" s="127">
        <v>0</v>
      </c>
      <c r="K13" s="66">
        <f>SUM(1/F13)*J13</f>
        <v>0</v>
      </c>
      <c r="M13" s="23" t="s">
        <v>43</v>
      </c>
      <c r="N13" s="42">
        <f>SUM(I24)</f>
        <v>86.4</v>
      </c>
      <c r="O13" s="43" t="s">
        <v>64</v>
      </c>
    </row>
    <row r="14" spans="1:15" ht="15">
      <c r="A14" s="122" t="s">
        <v>29</v>
      </c>
      <c r="B14" s="111"/>
      <c r="C14" s="111"/>
      <c r="E14" s="71"/>
      <c r="F14" s="67"/>
      <c r="G14" s="67"/>
      <c r="H14" s="112"/>
      <c r="I14" s="118"/>
      <c r="J14" s="127"/>
      <c r="K14" s="62"/>
      <c r="M14" s="139" t="s">
        <v>5</v>
      </c>
      <c r="N14" s="139"/>
      <c r="O14" s="139"/>
    </row>
    <row r="15" spans="1:15" ht="15.75" thickBot="1">
      <c r="A15" s="124" t="s">
        <v>30</v>
      </c>
      <c r="B15" s="111"/>
      <c r="C15" s="111"/>
      <c r="E15" s="70" t="s">
        <v>8</v>
      </c>
      <c r="F15" s="67"/>
      <c r="G15" s="67"/>
      <c r="H15" s="112"/>
      <c r="I15" s="118"/>
      <c r="J15" s="127"/>
      <c r="K15" s="62"/>
      <c r="O15" s="1"/>
    </row>
    <row r="16" spans="2:14" ht="15.75" thickBot="1">
      <c r="B16" s="111"/>
      <c r="C16" s="111"/>
      <c r="E16" s="71" t="s">
        <v>41</v>
      </c>
      <c r="F16" s="67">
        <v>125</v>
      </c>
      <c r="G16" s="67" t="s">
        <v>57</v>
      </c>
      <c r="H16" s="112">
        <f>H26</f>
        <v>10800</v>
      </c>
      <c r="I16" s="118">
        <f>H16/F16</f>
        <v>86.4</v>
      </c>
      <c r="J16" s="127">
        <v>0</v>
      </c>
      <c r="K16" s="54">
        <f>SUM(1/F16)*J16</f>
        <v>0</v>
      </c>
      <c r="N16" s="29" t="s">
        <v>66</v>
      </c>
    </row>
    <row r="17" spans="1:15" ht="15">
      <c r="A17" s="121" t="s">
        <v>36</v>
      </c>
      <c r="B17" s="111"/>
      <c r="C17" s="111"/>
      <c r="E17" s="71" t="s">
        <v>22</v>
      </c>
      <c r="F17" s="67">
        <v>125</v>
      </c>
      <c r="G17" s="67" t="s">
        <v>56</v>
      </c>
      <c r="H17" s="112">
        <f>H26</f>
        <v>10800</v>
      </c>
      <c r="I17" s="118">
        <f>H17/F17</f>
        <v>86.4</v>
      </c>
      <c r="J17" s="127">
        <v>0</v>
      </c>
      <c r="K17" s="54">
        <f>SUM(1/F17)*J17</f>
        <v>0</v>
      </c>
      <c r="M17" s="31" t="s">
        <v>32</v>
      </c>
      <c r="N17" s="44">
        <f>SUM(N7*J7)</f>
        <v>0</v>
      </c>
      <c r="O17" s="18"/>
    </row>
    <row r="18" spans="1:15" ht="15">
      <c r="A18" s="122" t="s">
        <v>24</v>
      </c>
      <c r="B18" s="111"/>
      <c r="C18" s="111"/>
      <c r="E18" s="69"/>
      <c r="F18" s="11"/>
      <c r="G18" s="11"/>
      <c r="H18" s="11"/>
      <c r="I18" s="11"/>
      <c r="J18" s="126"/>
      <c r="K18" s="56"/>
      <c r="M18" s="34" t="s">
        <v>33</v>
      </c>
      <c r="N18" s="44">
        <f>SUM(N8*J8)</f>
        <v>0</v>
      </c>
      <c r="O18" s="1"/>
    </row>
    <row r="19" spans="1:15" ht="15">
      <c r="A19" s="122" t="s">
        <v>25</v>
      </c>
      <c r="B19" s="111"/>
      <c r="C19" s="111"/>
      <c r="E19" s="70" t="s">
        <v>11</v>
      </c>
      <c r="F19" s="11"/>
      <c r="G19" s="11"/>
      <c r="H19" s="11"/>
      <c r="I19" s="55"/>
      <c r="J19" s="126"/>
      <c r="K19" s="56"/>
      <c r="M19" s="37" t="s">
        <v>34</v>
      </c>
      <c r="N19" s="45">
        <f>SUM(N9*J9)</f>
        <v>0</v>
      </c>
      <c r="O19" s="1"/>
    </row>
    <row r="20" spans="1:14" ht="15">
      <c r="A20" s="122" t="s">
        <v>26</v>
      </c>
      <c r="B20" s="111"/>
      <c r="C20" s="111"/>
      <c r="E20" s="71" t="s">
        <v>31</v>
      </c>
      <c r="F20" s="67">
        <v>175</v>
      </c>
      <c r="G20" s="67" t="s">
        <v>57</v>
      </c>
      <c r="H20" s="112">
        <f>H26</f>
        <v>10800</v>
      </c>
      <c r="I20" s="51">
        <f>H20/F20</f>
        <v>61.714285714285715</v>
      </c>
      <c r="J20" s="127">
        <v>0</v>
      </c>
      <c r="K20" s="54">
        <f>SUM(1/F20)*J20</f>
        <v>0</v>
      </c>
      <c r="M20" s="12" t="s">
        <v>39</v>
      </c>
      <c r="N20" s="45">
        <f>SUM(N10*J12)</f>
        <v>0</v>
      </c>
    </row>
    <row r="21" spans="1:14" ht="15">
      <c r="A21" s="122" t="s">
        <v>4</v>
      </c>
      <c r="B21" s="111"/>
      <c r="C21" s="111"/>
      <c r="E21" s="71" t="s">
        <v>22</v>
      </c>
      <c r="F21" s="67">
        <v>175</v>
      </c>
      <c r="G21" s="67" t="s">
        <v>56</v>
      </c>
      <c r="H21" s="112">
        <f>H26</f>
        <v>10800</v>
      </c>
      <c r="I21" s="51">
        <f>H21/F21</f>
        <v>61.714285714285715</v>
      </c>
      <c r="J21" s="127">
        <v>0</v>
      </c>
      <c r="K21" s="54">
        <f>SUM(1/F21)*J21</f>
        <v>0</v>
      </c>
      <c r="M21" s="12" t="s">
        <v>45</v>
      </c>
      <c r="N21" s="45">
        <f>SUM(N11*J13)</f>
        <v>0</v>
      </c>
    </row>
    <row r="22" spans="1:14" ht="15">
      <c r="A22" s="122" t="s">
        <v>18</v>
      </c>
      <c r="B22" s="111"/>
      <c r="C22" s="111"/>
      <c r="D22" s="3"/>
      <c r="E22" s="69"/>
      <c r="F22" s="11"/>
      <c r="G22" s="11"/>
      <c r="H22" s="11"/>
      <c r="I22" s="114"/>
      <c r="J22" s="126"/>
      <c r="K22" s="56"/>
      <c r="M22" s="12" t="s">
        <v>40</v>
      </c>
      <c r="N22" s="45">
        <f>SUM(N12*J20)</f>
        <v>0</v>
      </c>
    </row>
    <row r="23" spans="1:14" ht="15.75" customHeight="1" thickBot="1">
      <c r="A23" s="123" t="s">
        <v>3</v>
      </c>
      <c r="B23" s="111"/>
      <c r="C23" s="111"/>
      <c r="E23" s="70" t="s">
        <v>12</v>
      </c>
      <c r="F23" s="11"/>
      <c r="G23" s="11"/>
      <c r="H23" s="11"/>
      <c r="I23" s="55"/>
      <c r="J23" s="126"/>
      <c r="K23" s="56"/>
      <c r="M23" s="23" t="s">
        <v>44</v>
      </c>
      <c r="N23" s="46">
        <f>SUM(J24*N13)</f>
        <v>0</v>
      </c>
    </row>
    <row r="24" spans="2:14" ht="13.5" thickBot="1">
      <c r="B24" s="120"/>
      <c r="C24" s="120"/>
      <c r="E24" s="71" t="s">
        <v>42</v>
      </c>
      <c r="F24" s="67">
        <v>125</v>
      </c>
      <c r="G24" s="67" t="s">
        <v>56</v>
      </c>
      <c r="H24" s="112">
        <f>H26</f>
        <v>10800</v>
      </c>
      <c r="I24" s="51">
        <f>H24/F24</f>
        <v>86.4</v>
      </c>
      <c r="J24" s="127">
        <v>0</v>
      </c>
      <c r="K24" s="54">
        <f>SUM(1/F24)*J24</f>
        <v>0</v>
      </c>
      <c r="L24" s="14"/>
      <c r="M24" s="2"/>
      <c r="N24" s="2"/>
    </row>
    <row r="25" spans="2:14" ht="13.5" thickBot="1">
      <c r="B25" s="3"/>
      <c r="C25" s="3"/>
      <c r="E25" s="69"/>
      <c r="F25" s="11"/>
      <c r="G25" s="11"/>
      <c r="H25" s="90"/>
      <c r="I25" s="55"/>
      <c r="J25" s="115"/>
      <c r="K25" s="13"/>
      <c r="M25" s="47" t="s">
        <v>67</v>
      </c>
      <c r="N25" s="48">
        <f>SUM(N17:N23)</f>
        <v>0</v>
      </c>
    </row>
    <row r="26" spans="2:15" ht="15" thickBot="1">
      <c r="B26" s="2"/>
      <c r="C26" s="2"/>
      <c r="E26" s="130" t="s">
        <v>70</v>
      </c>
      <c r="F26" s="131"/>
      <c r="G26" s="132"/>
      <c r="H26" s="113">
        <v>10800</v>
      </c>
      <c r="I26" s="24"/>
      <c r="J26" s="116"/>
      <c r="K26" s="25">
        <f>SUM(K7:K24)</f>
        <v>0</v>
      </c>
      <c r="M26" s="138" t="s">
        <v>7</v>
      </c>
      <c r="N26" s="138"/>
      <c r="O26" s="28"/>
    </row>
    <row r="27" spans="2:11" ht="18" customHeight="1">
      <c r="B27" s="2"/>
      <c r="C27" s="2"/>
      <c r="E27" s="128" t="s">
        <v>2</v>
      </c>
      <c r="F27" s="129"/>
      <c r="G27" s="129"/>
      <c r="H27" s="129"/>
      <c r="I27" s="129"/>
      <c r="J27" s="129"/>
      <c r="K27" s="129"/>
    </row>
    <row r="28" spans="2:3" ht="12.75">
      <c r="B28" s="2"/>
      <c r="C28" s="2"/>
    </row>
    <row r="29" spans="2:11" ht="12.75">
      <c r="B29" s="2"/>
      <c r="C29" s="2"/>
      <c r="D29" s="2"/>
      <c r="E29" s="14"/>
      <c r="F29" s="14"/>
      <c r="G29" s="14"/>
      <c r="H29" s="14"/>
      <c r="I29" s="14"/>
      <c r="J29" s="14"/>
      <c r="K29" s="14"/>
    </row>
    <row r="30" spans="2:11" ht="15">
      <c r="B30" s="88"/>
      <c r="C30" s="88"/>
      <c r="D30" s="2"/>
      <c r="E30" s="14"/>
      <c r="F30" s="14"/>
      <c r="G30" s="14"/>
      <c r="H30" s="14"/>
      <c r="I30" s="14"/>
      <c r="J30" s="14"/>
      <c r="K30" s="14"/>
    </row>
    <row r="31" spans="1:15" ht="15">
      <c r="A31" s="87"/>
      <c r="B31" s="88"/>
      <c r="C31" s="88"/>
      <c r="D31" s="88"/>
      <c r="E31" s="93"/>
      <c r="F31" s="93"/>
      <c r="G31" s="93"/>
      <c r="H31" s="93"/>
      <c r="I31" s="93"/>
      <c r="J31" s="93"/>
      <c r="K31" s="93"/>
      <c r="O31" s="1"/>
    </row>
    <row r="32" spans="1:15" ht="15" hidden="1">
      <c r="A32" s="87"/>
      <c r="B32" s="88"/>
      <c r="C32" s="88"/>
      <c r="D32" s="88"/>
      <c r="E32" s="93"/>
      <c r="F32" s="93"/>
      <c r="G32" s="93"/>
      <c r="H32" s="93"/>
      <c r="I32" s="93"/>
      <c r="J32" s="93"/>
      <c r="K32" s="93"/>
      <c r="O32" s="19"/>
    </row>
    <row r="33" spans="4:15" ht="15.75" thickBot="1">
      <c r="D33" s="88"/>
      <c r="E33" s="93"/>
      <c r="F33" s="93"/>
      <c r="G33" s="93"/>
      <c r="H33" s="93"/>
      <c r="I33" s="93"/>
      <c r="J33" s="93"/>
      <c r="K33" s="93"/>
      <c r="O33" s="19"/>
    </row>
    <row r="34" spans="5:16" ht="18">
      <c r="E34" s="133" t="s">
        <v>73</v>
      </c>
      <c r="F34" s="134"/>
      <c r="G34" s="134"/>
      <c r="H34" s="134"/>
      <c r="I34" s="134"/>
      <c r="J34" s="134"/>
      <c r="K34" s="106"/>
      <c r="M34" s="94" t="s">
        <v>74</v>
      </c>
      <c r="N34" s="88"/>
      <c r="O34" s="88"/>
      <c r="P34" s="88"/>
    </row>
    <row r="35" spans="5:16" ht="18">
      <c r="E35" s="135"/>
      <c r="F35" s="136"/>
      <c r="G35" s="136"/>
      <c r="H35" s="136"/>
      <c r="I35" s="136"/>
      <c r="J35" s="136"/>
      <c r="K35" s="107"/>
      <c r="M35" s="95" t="s">
        <v>75</v>
      </c>
      <c r="N35" s="88"/>
      <c r="O35" s="88"/>
      <c r="P35" s="88"/>
    </row>
    <row r="36" spans="5:16" ht="18">
      <c r="E36" s="97" t="s">
        <v>6</v>
      </c>
      <c r="F36" s="96"/>
      <c r="G36" s="96"/>
      <c r="H36" s="96"/>
      <c r="I36" s="96"/>
      <c r="J36" s="101"/>
      <c r="K36" s="107"/>
      <c r="M36" s="95" t="s">
        <v>76</v>
      </c>
      <c r="N36" s="88"/>
      <c r="O36" s="88"/>
      <c r="P36" s="88"/>
    </row>
    <row r="37" spans="5:16" ht="18">
      <c r="E37" s="97" t="s">
        <v>35</v>
      </c>
      <c r="F37" s="96"/>
      <c r="G37" s="96"/>
      <c r="H37" s="96"/>
      <c r="I37" s="96"/>
      <c r="J37" s="101"/>
      <c r="K37" s="107"/>
      <c r="L37" s="1"/>
      <c r="M37" s="95" t="s">
        <v>77</v>
      </c>
      <c r="N37" s="88"/>
      <c r="O37" s="88"/>
      <c r="P37" s="89"/>
    </row>
    <row r="38" spans="5:16" ht="18">
      <c r="E38" s="99" t="s">
        <v>19</v>
      </c>
      <c r="F38" s="96"/>
      <c r="G38" s="96"/>
      <c r="H38" s="96"/>
      <c r="I38" s="96"/>
      <c r="J38" s="108"/>
      <c r="K38" s="102"/>
      <c r="L38" s="19"/>
      <c r="M38" s="98" t="s">
        <v>0</v>
      </c>
      <c r="N38" s="88"/>
      <c r="O38" s="88"/>
      <c r="P38" s="89"/>
    </row>
    <row r="39" spans="5:16" ht="18">
      <c r="E39" s="97" t="s">
        <v>15</v>
      </c>
      <c r="F39" s="96"/>
      <c r="G39" s="96"/>
      <c r="H39" s="101"/>
      <c r="I39" s="101"/>
      <c r="J39" s="101"/>
      <c r="K39" s="102"/>
      <c r="L39" s="1"/>
      <c r="M39" s="100" t="s">
        <v>3</v>
      </c>
      <c r="N39" s="88"/>
      <c r="O39" s="88"/>
      <c r="P39" s="89"/>
    </row>
    <row r="40" spans="1:16" ht="18">
      <c r="A40" s="89"/>
      <c r="B40" s="88"/>
      <c r="C40" s="88"/>
      <c r="E40" s="97" t="s">
        <v>37</v>
      </c>
      <c r="F40" s="96"/>
      <c r="G40" s="96"/>
      <c r="H40" s="96"/>
      <c r="I40" s="96"/>
      <c r="J40" s="92"/>
      <c r="K40" s="102"/>
      <c r="L40" s="19"/>
      <c r="M40" s="89"/>
      <c r="N40" s="88"/>
      <c r="O40" s="88"/>
      <c r="P40" s="89"/>
    </row>
    <row r="41" spans="1:15" ht="18.75" thickBot="1">
      <c r="A41" s="89"/>
      <c r="B41" s="89"/>
      <c r="C41" s="92"/>
      <c r="D41" s="89"/>
      <c r="E41" s="103"/>
      <c r="F41" s="104"/>
      <c r="G41" s="104"/>
      <c r="H41" s="105"/>
      <c r="I41" s="105"/>
      <c r="J41" s="109"/>
      <c r="K41" s="110"/>
      <c r="L41" s="1"/>
      <c r="M41" s="1"/>
      <c r="N41" s="1"/>
      <c r="O41" s="1"/>
    </row>
    <row r="42" spans="1:15" ht="18">
      <c r="A42" s="77"/>
      <c r="B42" s="2"/>
      <c r="C42" s="1"/>
      <c r="D42" s="91"/>
      <c r="E42" s="101"/>
      <c r="F42" s="101"/>
      <c r="G42" s="96"/>
      <c r="H42" s="96"/>
      <c r="I42" s="101"/>
      <c r="J42" s="92"/>
      <c r="K42" s="91"/>
      <c r="L42" s="1"/>
      <c r="M42" s="1"/>
      <c r="N42" s="1"/>
      <c r="O42" s="1"/>
    </row>
    <row r="43" spans="1:14" ht="12.75">
      <c r="A43" s="77"/>
      <c r="C43" s="1"/>
      <c r="D43" s="1"/>
      <c r="E43" s="83"/>
      <c r="F43" s="75"/>
      <c r="G43" s="30"/>
      <c r="H43" s="30"/>
      <c r="I43" s="83"/>
      <c r="J43" s="83"/>
      <c r="K43" s="30"/>
      <c r="L43" s="19"/>
      <c r="M43" s="19"/>
      <c r="N43" s="19"/>
    </row>
    <row r="44" spans="1:14" ht="12.75">
      <c r="A44" s="78"/>
      <c r="C44" s="1"/>
      <c r="D44" s="1"/>
      <c r="E44" s="86"/>
      <c r="F44" s="84"/>
      <c r="G44" s="30"/>
      <c r="H44" s="30"/>
      <c r="I44" s="85"/>
      <c r="J44" s="82"/>
      <c r="K44" s="20"/>
      <c r="L44" s="19"/>
      <c r="M44" s="19"/>
      <c r="N44" s="19"/>
    </row>
    <row r="45" spans="1:14" ht="12.75">
      <c r="A45" s="76"/>
      <c r="C45" s="1"/>
      <c r="D45" s="1"/>
      <c r="E45" s="83"/>
      <c r="F45" s="86"/>
      <c r="G45" s="30"/>
      <c r="H45" s="82"/>
      <c r="I45" s="82"/>
      <c r="J45" s="82"/>
      <c r="K45" s="22"/>
      <c r="L45" s="1"/>
      <c r="M45" s="19"/>
      <c r="N45" s="22"/>
    </row>
    <row r="46" spans="1:14" ht="12.75">
      <c r="A46" s="80"/>
      <c r="D46" s="1"/>
      <c r="E46" s="1"/>
      <c r="F46" s="1"/>
      <c r="G46" s="19"/>
      <c r="H46" s="22"/>
      <c r="I46" s="21"/>
      <c r="J46" s="22"/>
      <c r="K46" s="22"/>
      <c r="L46" s="1"/>
      <c r="M46" s="19"/>
      <c r="N46" s="22"/>
    </row>
    <row r="47" spans="1:14" ht="12.75">
      <c r="A47" s="80"/>
      <c r="B47" s="1"/>
      <c r="C47" s="1"/>
      <c r="E47" s="2"/>
      <c r="F47" s="2"/>
      <c r="G47" s="21"/>
      <c r="H47" s="22"/>
      <c r="I47" s="22"/>
      <c r="J47" s="22"/>
      <c r="K47" s="22"/>
      <c r="L47" s="1"/>
      <c r="M47" s="1"/>
      <c r="N47" s="1"/>
    </row>
    <row r="48" spans="1:14" ht="12.75">
      <c r="A48" s="80"/>
      <c r="B48" s="19"/>
      <c r="C48" s="1"/>
      <c r="D48" s="1"/>
      <c r="E48" s="1"/>
      <c r="F48" s="20"/>
      <c r="G48" s="20"/>
      <c r="H48" s="20"/>
      <c r="I48" s="20"/>
      <c r="J48" s="1"/>
      <c r="K48" s="19"/>
      <c r="L48" s="1"/>
      <c r="M48" s="1"/>
      <c r="N48" s="1"/>
    </row>
    <row r="49" spans="1:14" ht="12.75">
      <c r="A49" s="81"/>
      <c r="B49" s="1"/>
      <c r="C49" s="1"/>
      <c r="D49" s="1"/>
      <c r="E49" s="19"/>
      <c r="F49" s="20"/>
      <c r="G49" s="20"/>
      <c r="H49" s="20"/>
      <c r="I49" s="20"/>
      <c r="J49" s="1"/>
      <c r="K49" s="74"/>
      <c r="L49" s="1"/>
      <c r="M49" s="1"/>
      <c r="N49" s="1"/>
    </row>
    <row r="50" spans="1:14" ht="12.75">
      <c r="A50" s="79"/>
      <c r="B50" s="1"/>
      <c r="C50" s="1"/>
      <c r="D50" s="75"/>
      <c r="E50" s="1"/>
      <c r="F50" s="20"/>
      <c r="G50" s="20"/>
      <c r="H50" s="20"/>
      <c r="I50" s="20"/>
      <c r="J50" s="1"/>
      <c r="K50" s="74"/>
      <c r="L50" s="1"/>
      <c r="M50" s="1"/>
      <c r="N50" s="1"/>
    </row>
    <row r="51" spans="1:14" ht="12.75">
      <c r="A51" s="77"/>
      <c r="B51" s="19"/>
      <c r="C51" s="19"/>
      <c r="D51" s="75"/>
      <c r="E51" s="1"/>
      <c r="F51" s="20"/>
      <c r="G51" s="20"/>
      <c r="H51" s="19"/>
      <c r="I51" s="19"/>
      <c r="J51" s="1"/>
      <c r="K51" s="74"/>
      <c r="L51" s="1"/>
      <c r="M51" s="1"/>
      <c r="N51" s="1"/>
    </row>
    <row r="52" spans="2:14" ht="12.75">
      <c r="B52" s="1"/>
      <c r="C52" s="1"/>
      <c r="D52" s="30"/>
      <c r="E52" s="19"/>
      <c r="F52" s="19"/>
      <c r="G52" s="20"/>
      <c r="H52" s="20"/>
      <c r="I52" s="19"/>
      <c r="J52" s="1"/>
      <c r="K52" s="1"/>
      <c r="L52" s="1"/>
      <c r="M52" s="1"/>
      <c r="N52" s="1"/>
    </row>
    <row r="53" spans="3:14" ht="12.7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4:11" ht="12.75">
      <c r="D54" s="1"/>
      <c r="E54" s="1"/>
      <c r="F54" s="1"/>
      <c r="G54" s="1"/>
      <c r="H54" s="1"/>
      <c r="I54" s="1"/>
      <c r="J54" s="1"/>
      <c r="K54" s="1"/>
    </row>
    <row r="55" spans="4:11" ht="12.75">
      <c r="D55" s="1"/>
      <c r="E55" s="1"/>
      <c r="F55" s="1"/>
      <c r="G55" s="1"/>
      <c r="H55" s="1"/>
      <c r="I55" s="1"/>
      <c r="J55" s="1"/>
      <c r="K55" s="1"/>
    </row>
    <row r="56" spans="4:11" ht="12.75">
      <c r="D56" s="1"/>
      <c r="E56" s="1"/>
      <c r="F56" s="1"/>
      <c r="G56" s="1"/>
      <c r="H56" s="1"/>
      <c r="I56" s="1"/>
      <c r="J56" s="1"/>
      <c r="K56" s="1"/>
    </row>
    <row r="57" spans="4:11" ht="12.75">
      <c r="D57" s="1"/>
      <c r="E57" s="1"/>
      <c r="F57" s="1"/>
      <c r="G57" s="1"/>
      <c r="H57" s="1"/>
      <c r="I57" s="1"/>
      <c r="J57" s="1"/>
      <c r="K57" s="1"/>
    </row>
  </sheetData>
  <mergeCells count="8">
    <mergeCell ref="E27:K27"/>
    <mergeCell ref="E26:G26"/>
    <mergeCell ref="E34:J35"/>
    <mergeCell ref="A1:H1"/>
    <mergeCell ref="M26:N26"/>
    <mergeCell ref="M14:O14"/>
    <mergeCell ref="A6:C7"/>
    <mergeCell ref="I1:N1"/>
  </mergeCells>
  <hyperlinks>
    <hyperlink ref="M39" r:id="rId1" display="www.westcoat.com"/>
    <hyperlink ref="A23" r:id="rId2" display="www.westcoat.com"/>
  </hyperlinks>
  <printOptions horizontalCentered="1"/>
  <pageMargins left="0.25" right="0.25" top="1.25" bottom="0.25" header="0" footer="0"/>
  <pageSetup orientation="landscape" scale="70"/>
  <headerFooter alignWithMargins="0">
    <oddFooter>&amp;R&amp;"Times New Roman,Regular"&amp;12ALXMaterialTemplate 8/12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danielle dreher</cp:lastModifiedBy>
  <cp:lastPrinted>2012-08-03T18:40:38Z</cp:lastPrinted>
  <dcterms:created xsi:type="dcterms:W3CDTF">1998-12-10T19:24:37Z</dcterms:created>
  <dcterms:modified xsi:type="dcterms:W3CDTF">2012-11-28T21:54:48Z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